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NOMINAS2022\NOMINA ABRIL 2022\"/>
    </mc:Choice>
  </mc:AlternateContent>
  <xr:revisionPtr revIDLastSave="0" documentId="13_ncr:1_{D127AD5B-30C3-4A9E-8FED-14DFB15240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3" sheetId="7" r:id="rId1"/>
  </sheets>
  <definedNames>
    <definedName name="_xlnm._FilterDatabase" localSheetId="0" hidden="1">'113'!$A$11:$U$44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4" i="7" l="1"/>
  <c r="O14" i="7"/>
  <c r="N14" i="7"/>
  <c r="M14" i="7"/>
  <c r="L14" i="7"/>
  <c r="S14" i="7" s="1"/>
  <c r="U14" i="7" s="1"/>
  <c r="T14" i="7" l="1"/>
  <c r="R14" i="7"/>
  <c r="N18" i="7" l="1"/>
  <c r="N17" i="7"/>
  <c r="N15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3" i="7"/>
  <c r="N44" i="7"/>
  <c r="N42" i="7"/>
  <c r="N16" i="7"/>
  <c r="P18" i="7"/>
  <c r="P17" i="7"/>
  <c r="P15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3" i="7"/>
  <c r="P44" i="7"/>
  <c r="P42" i="7"/>
  <c r="P16" i="7"/>
  <c r="M18" i="7"/>
  <c r="M17" i="7"/>
  <c r="M15" i="7"/>
  <c r="T15" i="7" s="1"/>
  <c r="M19" i="7"/>
  <c r="M20" i="7"/>
  <c r="M21" i="7"/>
  <c r="M22" i="7"/>
  <c r="T22" i="7" s="1"/>
  <c r="M23" i="7"/>
  <c r="M24" i="7"/>
  <c r="M25" i="7"/>
  <c r="M26" i="7"/>
  <c r="T26" i="7" s="1"/>
  <c r="M27" i="7"/>
  <c r="M28" i="7"/>
  <c r="M29" i="7"/>
  <c r="M30" i="7"/>
  <c r="T30" i="7" s="1"/>
  <c r="M31" i="7"/>
  <c r="M32" i="7"/>
  <c r="M33" i="7"/>
  <c r="M34" i="7"/>
  <c r="T34" i="7" s="1"/>
  <c r="M35" i="7"/>
  <c r="M36" i="7"/>
  <c r="M37" i="7"/>
  <c r="M38" i="7"/>
  <c r="T38" i="7" s="1"/>
  <c r="M39" i="7"/>
  <c r="M40" i="7"/>
  <c r="M41" i="7"/>
  <c r="M43" i="7"/>
  <c r="T43" i="7" s="1"/>
  <c r="M44" i="7"/>
  <c r="M42" i="7"/>
  <c r="M16" i="7"/>
  <c r="O18" i="7"/>
  <c r="O17" i="7"/>
  <c r="O15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3" i="7"/>
  <c r="O44" i="7"/>
  <c r="O42" i="7"/>
  <c r="O16" i="7"/>
  <c r="L18" i="7"/>
  <c r="L17" i="7"/>
  <c r="L15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3" i="7"/>
  <c r="L44" i="7"/>
  <c r="L42" i="7"/>
  <c r="L16" i="7"/>
  <c r="T44" i="7" l="1"/>
  <c r="T39" i="7"/>
  <c r="T35" i="7"/>
  <c r="T31" i="7"/>
  <c r="T27" i="7"/>
  <c r="T23" i="7"/>
  <c r="T19" i="7"/>
  <c r="R41" i="7"/>
  <c r="S41" i="7"/>
  <c r="U41" i="7" s="1"/>
  <c r="R25" i="7"/>
  <c r="S25" i="7"/>
  <c r="U25" i="7" s="1"/>
  <c r="S32" i="7"/>
  <c r="U32" i="7" s="1"/>
  <c r="R32" i="7"/>
  <c r="S16" i="7"/>
  <c r="U16" i="7" s="1"/>
  <c r="R16" i="7"/>
  <c r="R33" i="7"/>
  <c r="S33" i="7"/>
  <c r="U33" i="7" s="1"/>
  <c r="S21" i="7"/>
  <c r="U21" i="7" s="1"/>
  <c r="R21" i="7"/>
  <c r="R42" i="7"/>
  <c r="S42" i="7"/>
  <c r="U42" i="7" s="1"/>
  <c r="S36" i="7"/>
  <c r="U36" i="7" s="1"/>
  <c r="R36" i="7"/>
  <c r="S24" i="7"/>
  <c r="U24" i="7" s="1"/>
  <c r="R24" i="7"/>
  <c r="R18" i="7"/>
  <c r="S18" i="7"/>
  <c r="U18" i="7" s="1"/>
  <c r="S44" i="7"/>
  <c r="U44" i="7" s="1"/>
  <c r="R44" i="7"/>
  <c r="S39" i="7"/>
  <c r="U39" i="7" s="1"/>
  <c r="R39" i="7"/>
  <c r="R35" i="7"/>
  <c r="S35" i="7"/>
  <c r="U35" i="7" s="1"/>
  <c r="S31" i="7"/>
  <c r="U31" i="7" s="1"/>
  <c r="R31" i="7"/>
  <c r="R27" i="7"/>
  <c r="S27" i="7"/>
  <c r="U27" i="7" s="1"/>
  <c r="S23" i="7"/>
  <c r="U23" i="7" s="1"/>
  <c r="R23" i="7"/>
  <c r="S19" i="7"/>
  <c r="U19" i="7" s="1"/>
  <c r="R19" i="7"/>
  <c r="T16" i="7"/>
  <c r="T41" i="7"/>
  <c r="T37" i="7"/>
  <c r="T33" i="7"/>
  <c r="T29" i="7"/>
  <c r="T25" i="7"/>
  <c r="T21" i="7"/>
  <c r="T17" i="7"/>
  <c r="S37" i="7"/>
  <c r="U37" i="7" s="1"/>
  <c r="R37" i="7"/>
  <c r="S29" i="7"/>
  <c r="U29" i="7" s="1"/>
  <c r="R29" i="7"/>
  <c r="R17" i="7"/>
  <c r="S17" i="7"/>
  <c r="U17" i="7" s="1"/>
  <c r="S40" i="7"/>
  <c r="U40" i="7" s="1"/>
  <c r="R40" i="7"/>
  <c r="S28" i="7"/>
  <c r="U28" i="7" s="1"/>
  <c r="R28" i="7"/>
  <c r="S20" i="7"/>
  <c r="U20" i="7" s="1"/>
  <c r="R20" i="7"/>
  <c r="R43" i="7"/>
  <c r="S43" i="7"/>
  <c r="U43" i="7" s="1"/>
  <c r="R38" i="7"/>
  <c r="S38" i="7"/>
  <c r="U38" i="7" s="1"/>
  <c r="R34" i="7"/>
  <c r="S34" i="7"/>
  <c r="U34" i="7" s="1"/>
  <c r="R30" i="7"/>
  <c r="S30" i="7"/>
  <c r="U30" i="7" s="1"/>
  <c r="R26" i="7"/>
  <c r="S26" i="7"/>
  <c r="U26" i="7" s="1"/>
  <c r="R22" i="7"/>
  <c r="S22" i="7"/>
  <c r="U22" i="7" s="1"/>
  <c r="S15" i="7"/>
  <c r="U15" i="7" s="1"/>
  <c r="R15" i="7"/>
  <c r="T42" i="7"/>
  <c r="T40" i="7"/>
  <c r="T36" i="7"/>
  <c r="T32" i="7"/>
  <c r="T28" i="7"/>
  <c r="T24" i="7"/>
  <c r="T20" i="7"/>
  <c r="T18" i="7"/>
</calcChain>
</file>

<file path=xl/sharedStrings.xml><?xml version="1.0" encoding="utf-8"?>
<sst xmlns="http://schemas.openxmlformats.org/spreadsheetml/2006/main" count="248" uniqueCount="115">
  <si>
    <t>AYUDANTE DE CAMION</t>
  </si>
  <si>
    <t>CONSERJE</t>
  </si>
  <si>
    <t>ENCARGADA</t>
  </si>
  <si>
    <t>SANTA LEONIDA UBIERA DE OCA</t>
  </si>
  <si>
    <t>MILAGROS ALTAGRACIA BREMER</t>
  </si>
  <si>
    <t>LIDIA TRINIDAD MATOS</t>
  </si>
  <si>
    <t>EULOGIA ACOSTA RAMON</t>
  </si>
  <si>
    <t>YSABEL REYES</t>
  </si>
  <si>
    <t xml:space="preserve">ALTAGRACIA CIPRIAN </t>
  </si>
  <si>
    <t>No.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</si>
  <si>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</si>
  <si>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</si>
  <si>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</si>
  <si>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</si>
  <si>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</si>
  <si>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</si>
  <si>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</si>
  <si>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</si>
  <si>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</si>
  <si>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</si>
  <si>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</si>
  <si>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</si>
  <si>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</si>
  <si>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</si>
  <si>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</si>
  <si>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</si>
  <si>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</si>
  <si>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</si>
  <si>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</si>
  <si>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</si>
  <si>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</si>
  <si>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</si>
  <si>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</si>
  <si>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</si>
  <si>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</si>
  <si>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</si>
  <si>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</si>
  <si>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</si>
  <si>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</si>
  <si>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</si>
  <si>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</si>
  <si>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KATTIA  MALEGNIA  PAULA  LABOUR</t>
  </si>
  <si>
    <t>EMPACADOR</t>
  </si>
  <si>
    <t>JARDINERO</t>
  </si>
  <si>
    <t xml:space="preserve">CONSERJE </t>
  </si>
  <si>
    <t>EMELIA VALENTINA MEJÍA SÁNTANA</t>
  </si>
  <si>
    <t>SECRETARIA LABORATORIO</t>
  </si>
  <si>
    <t>AYUDANTE DE LIMPIEZA</t>
  </si>
  <si>
    <t>FLORA TAVAREZ</t>
  </si>
  <si>
    <t>ANGELA M. VALERA REYES</t>
  </si>
  <si>
    <t>LIBERTAD SEGURA</t>
  </si>
  <si>
    <t>MATILDE YBER CHALAS</t>
  </si>
  <si>
    <t>MARIANO EDUVIGES ABAD QUEZADA</t>
  </si>
  <si>
    <t>DOMINGO PINALES</t>
  </si>
  <si>
    <t>ANA MERCEDES MONEGRO NÚÑEZ</t>
  </si>
  <si>
    <t>ELÍAS  MORONTA  CACERES</t>
  </si>
  <si>
    <t xml:space="preserve">MARÍA ESPERANZA GÓNZALEZ AMPARO </t>
  </si>
  <si>
    <t>MODESTINA  TAVERAS CALDERÓN</t>
  </si>
  <si>
    <t>ANGELA MARÍA MAGDALENA ROJAS SUERO</t>
  </si>
  <si>
    <t>MARGARITA  GÓMEZ  SANTANA</t>
  </si>
  <si>
    <t>MARIA LUISA HERNÁNDEZ</t>
  </si>
  <si>
    <t>ANGELINA ALT. HERNÁNDEZ HERNÁNDEZ</t>
  </si>
  <si>
    <t>EUFROSINA DE JESÚS</t>
  </si>
  <si>
    <t>AMPARO GUILLÉN</t>
  </si>
  <si>
    <t>MERCEDES AURELINA RODRÍGUEZ JAQUÉZ</t>
  </si>
  <si>
    <t>SANDRA ZORRILLA MEJÍA DE PÉREZ</t>
  </si>
  <si>
    <t>MODESTO POZO FLORENTINO</t>
  </si>
  <si>
    <t>COORDINACION PROVINCIAL DE DAJABON</t>
  </si>
  <si>
    <t>CENTRO DE SALUD COMUNITARIA</t>
  </si>
  <si>
    <t>DOMINGA FÉLIZ</t>
  </si>
  <si>
    <t>CHOFER III</t>
  </si>
  <si>
    <t>COORDINACION PROVINCIAL DE JARABACOA</t>
  </si>
  <si>
    <t>DANILO FERMÍN AYALA</t>
  </si>
  <si>
    <t>MARÍA  ROSA CUEVAS CESAR</t>
  </si>
  <si>
    <t>F</t>
  </si>
  <si>
    <t>M</t>
  </si>
  <si>
    <t>SERVICIOS GENERALES</t>
  </si>
  <si>
    <t>TRANSPORTACION</t>
  </si>
  <si>
    <t>EMPAQUE</t>
  </si>
  <si>
    <t>CONFIANZA</t>
  </si>
  <si>
    <t>ISR  (Ley 11-92)   (1*)</t>
  </si>
  <si>
    <t>Total Retenciones y Aportes</t>
  </si>
  <si>
    <t>Subtotal TSS</t>
  </si>
  <si>
    <t>Deducción Empleado</t>
  </si>
  <si>
    <t>Aportes Patronal</t>
  </si>
  <si>
    <t>Empleado (2.87%)</t>
  </si>
  <si>
    <t>Empleado (3.04%)</t>
  </si>
  <si>
    <t>Sueldo Bruto</t>
  </si>
  <si>
    <t>Tipo Empleado</t>
  </si>
  <si>
    <t>Funcion</t>
  </si>
  <si>
    <t>Departamento</t>
  </si>
  <si>
    <t>Nombres</t>
  </si>
  <si>
    <t>Género</t>
  </si>
  <si>
    <t>TRAMITE DE PENSIÓN</t>
  </si>
  <si>
    <t>Encargada de Recursos Humanos</t>
  </si>
  <si>
    <t>Juamedys Guzmán Carrasco</t>
  </si>
  <si>
    <t>Categoria Servisor</t>
  </si>
  <si>
    <t>ESTATUTO SIMPLIFICADO</t>
  </si>
  <si>
    <t>COORDINACION PROVINCIAL  DE BARAHONA</t>
  </si>
  <si>
    <t>SUPERVISOR DE ALMACÉN</t>
  </si>
  <si>
    <t xml:space="preserve">Sueldo Neto </t>
  </si>
  <si>
    <t>Correspondiente al mes de Abril 2022</t>
  </si>
  <si>
    <t xml:space="preserve">DINA ALTAGRACIA BERRIDO LULO </t>
  </si>
  <si>
    <t>SECCION DE EVENTOS Y PROTOCOLO</t>
  </si>
  <si>
    <t>Otras Deducciones</t>
  </si>
  <si>
    <t xml:space="preserve">Seguro de Pensión </t>
  </si>
  <si>
    <t>Seguro de Pensión Empleador 7.10%</t>
  </si>
  <si>
    <t>Empleador (7.10%)</t>
  </si>
  <si>
    <t>Empleador (7.09%)</t>
  </si>
  <si>
    <t>Seguro Familiar Salud</t>
  </si>
  <si>
    <t xml:space="preserve">Registro Dependientes Adicionales </t>
  </si>
  <si>
    <t>ARL</t>
  </si>
  <si>
    <t>Empleador 1.10%</t>
  </si>
  <si>
    <t>Seguridad Social Ley 87-01</t>
  </si>
  <si>
    <t>Nómina Tramite de Pension Plan Asistencia Social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</si>
</sst>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8"/>
      <name val="Arial"/>
      <family val="2"/>
    </font>
    <font>
      <sz val="14"/>
      <name val="Calibri"/>
      <family val="2"/>
      <scheme val="minor"/>
    </font>
    <font>
      <sz val="14"/>
      <color theme="1"/>
      <name val="Arial Narrow"/>
      <family val="2"/>
    </font>
    <font>
      <sz val="14"/>
      <color rgb="FF000000"/>
      <name val="Arial Narrow"/>
      <family val="2"/>
    </font>
    <font>
      <sz val="14"/>
      <name val="Arial Narrow"/>
      <family val="2"/>
    </font>
    <font>
      <b/>
      <sz val="14"/>
      <color theme="1"/>
      <name val="Book Antiqua"/>
      <family val="1"/>
    </font>
    <font>
      <b/>
      <sz val="20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/>
    <xf numFmtId="0" fontId="16" fillId="2" borderId="0" xfId="0" applyFont="1" applyFill="1" applyAlignment="1">
      <alignment vertical="center"/>
    </xf>
    <xf numFmtId="0" fontId="13" fillId="0" borderId="9" xfId="0" applyFont="1" applyBorder="1" applyAlignment="1">
      <alignment horizontal="left"/>
    </xf>
    <xf numFmtId="0" fontId="20" fillId="0" borderId="0" xfId="0" applyFont="1"/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9" fillId="2" borderId="1" xfId="16" applyFont="1" applyFill="1" applyBorder="1" applyAlignment="1">
      <alignment horizontal="center"/>
    </xf>
    <xf numFmtId="0" fontId="18" fillId="2" borderId="1" xfId="16" applyFont="1" applyFill="1" applyBorder="1" applyAlignment="1">
      <alignment vertical="center" wrapText="1"/>
    </xf>
    <xf numFmtId="0" fontId="18" fillId="2" borderId="1" xfId="16" applyFont="1" applyFill="1" applyBorder="1" applyAlignment="1">
      <alignment horizontal="center" vertical="center" wrapText="1"/>
    </xf>
    <xf numFmtId="43" fontId="17" fillId="2" borderId="1" xfId="9" applyFont="1" applyFill="1" applyBorder="1"/>
    <xf numFmtId="4" fontId="19" fillId="2" borderId="1" xfId="0" applyNumberFormat="1" applyFont="1" applyFill="1" applyBorder="1" applyAlignment="1">
      <alignment horizontal="right" vertical="center" wrapText="1"/>
    </xf>
    <xf numFmtId="43" fontId="17" fillId="2" borderId="1" xfId="9" applyFont="1" applyFill="1" applyBorder="1" applyAlignment="1"/>
    <xf numFmtId="43" fontId="17" fillId="2" borderId="3" xfId="9" applyFont="1" applyFill="1" applyBorder="1"/>
    <xf numFmtId="4" fontId="19" fillId="2" borderId="3" xfId="0" applyNumberFormat="1" applyFont="1" applyFill="1" applyBorder="1" applyAlignment="1">
      <alignment horizontal="right" vertical="center" wrapText="1"/>
    </xf>
    <xf numFmtId="43" fontId="13" fillId="0" borderId="1" xfId="0" applyNumberFormat="1" applyFont="1" applyBorder="1"/>
    <xf numFmtId="0" fontId="21" fillId="2" borderId="0" xfId="0" applyFont="1" applyFill="1" applyAlignment="1">
      <alignment horizontal="center" vertical="center"/>
    </xf>
  </cellXfs>
  <cellStyles count="34">
    <cellStyle name="Comma 2" xfId="22" xr:uid="{00000000-0005-0000-0000-000000000000}"/>
    <cellStyle name="Millares 2" xfId="9" xr:uid="{00000000-0005-0000-0000-000002000000}"/>
    <cellStyle name="Millares 3" xfId="1" xr:uid="{00000000-0005-0000-0000-000003000000}"/>
    <cellStyle name="Millares 3 2" xfId="23" xr:uid="{00000000-0005-0000-0000-000004000000}"/>
    <cellStyle name="Millares 4" xfId="13" xr:uid="{00000000-0005-0000-0000-000005000000}"/>
    <cellStyle name="Millares 5" xfId="11" xr:uid="{00000000-0005-0000-0000-000006000000}"/>
    <cellStyle name="Millares 5 2" xfId="24" xr:uid="{00000000-0005-0000-0000-000007000000}"/>
    <cellStyle name="Millares 6" xfId="18" xr:uid="{00000000-0005-0000-0000-000008000000}"/>
    <cellStyle name="Normal" xfId="0" builtinId="0"/>
    <cellStyle name="Normal 10" xfId="10" xr:uid="{00000000-0005-0000-0000-00000A000000}"/>
    <cellStyle name="Normal 10 2" xfId="33" xr:uid="{00000000-0005-0000-0000-00000B000000}"/>
    <cellStyle name="Normal 11" xfId="15" xr:uid="{00000000-0005-0000-0000-00000C000000}"/>
    <cellStyle name="Normal 12" xfId="14" xr:uid="{00000000-0005-0000-0000-00000D000000}"/>
    <cellStyle name="Normal 13" xfId="16" xr:uid="{00000000-0005-0000-0000-00000E000000}"/>
    <cellStyle name="Normal 13 2" xfId="25" xr:uid="{00000000-0005-0000-0000-00000F000000}"/>
    <cellStyle name="Normal 14" xfId="17" xr:uid="{00000000-0005-0000-0000-000010000000}"/>
    <cellStyle name="Normal 14 2" xfId="26" xr:uid="{00000000-0005-0000-0000-000011000000}"/>
    <cellStyle name="Normal 15" xfId="19" xr:uid="{00000000-0005-0000-0000-000012000000}"/>
    <cellStyle name="Normal 15 2" xfId="27" xr:uid="{00000000-0005-0000-0000-000013000000}"/>
    <cellStyle name="Normal 16" xfId="21" xr:uid="{00000000-0005-0000-0000-000014000000}"/>
    <cellStyle name="Normal 2" xfId="2" xr:uid="{00000000-0005-0000-0000-000015000000}"/>
    <cellStyle name="Normal 2 2" xfId="20" xr:uid="{00000000-0005-0000-0000-000016000000}"/>
    <cellStyle name="Normal 3" xfId="3" xr:uid="{00000000-0005-0000-0000-000017000000}"/>
    <cellStyle name="Normal 3 2" xfId="28" xr:uid="{00000000-0005-0000-0000-000018000000}"/>
    <cellStyle name="Normal 4" xfId="4" xr:uid="{00000000-0005-0000-0000-000019000000}"/>
    <cellStyle name="Normal 4 2" xfId="29" xr:uid="{00000000-0005-0000-0000-00001A000000}"/>
    <cellStyle name="Normal 5" xfId="5" xr:uid="{00000000-0005-0000-0000-00001B000000}"/>
    <cellStyle name="Normal 6" xfId="6" xr:uid="{00000000-0005-0000-0000-00001C000000}"/>
    <cellStyle name="Normal 6 2" xfId="30" xr:uid="{00000000-0005-0000-0000-00001D000000}"/>
    <cellStyle name="Normal 7" xfId="7" xr:uid="{00000000-0005-0000-0000-00001E000000}"/>
    <cellStyle name="Normal 8" xfId="8" xr:uid="{00000000-0005-0000-0000-00001F000000}"/>
    <cellStyle name="Normal 8 2" xfId="31" xr:uid="{00000000-0005-0000-0000-000020000000}"/>
    <cellStyle name="Normal 9" xfId="12" xr:uid="{00000000-0005-0000-0000-000021000000}"/>
    <cellStyle name="Normal 9 2" xfId="32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1714862</xdr:colOff>
      <xdr:row>3</xdr:row>
      <xdr:rowOff>120650</xdr:rowOff>
    </xdr:from>
    <xdr:to>
      <xdr:col>6</xdr:col>
      <xdr:colOff>374526</xdr:colOff>
      <xdr:row>7</xdr:row>
      <xdr:rowOff>215900</xdr:rowOff>
    </xdr:to>
    <xdr:pic>
      <xdr:nvPicPr>
        <xdr:cNvPr id="2" name="2 Imagen" descr="image00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862" y="835025"/>
          <a:ext cx="2787164" cy="1127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0</xdr:row>
          <xdr:rowOff>171450</xdr:rowOff>
        </xdr:from>
        <xdr:to>
          <xdr:col>11</xdr:col>
          <xdr:colOff>904875</xdr:colOff>
          <xdr:row>4</xdr:row>
          <xdr:rowOff>104775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2"/>
  <sheetViews>
    <sheetView tabSelected="1" view="pageBreakPreview" topLeftCell="G40" zoomScale="60" zoomScaleNormal="100" workbookViewId="0">
      <selection activeCell="Q57" sqref="Q57"/>
    </sheetView>
  </sheetViews>
  <sheetFormatPr baseColWidth="10" defaultRowHeight="18" x14ac:dyDescent="0.25"/>
  <cols>
    <col min="1" max="1" width="4" style="4" bestFit="1" customWidth="1"/>
    <col min="2" max="2" width="62.85546875" style="4" customWidth="1"/>
    <col min="3" max="3" width="53.140625" style="4" customWidth="1"/>
    <col min="4" max="4" width="41.85546875" style="4" customWidth="1"/>
    <col min="5" max="5" width="9.42578125" style="4" customWidth="1"/>
    <col min="6" max="6" width="34.140625" style="4" customWidth="1"/>
    <col min="7" max="7" width="40.7109375" style="4" customWidth="1"/>
    <col min="8" max="8" width="13" style="4" bestFit="1" customWidth="1"/>
    <col min="9" max="11" width="16.140625" style="4" customWidth="1"/>
    <col min="12" max="12" width="14.28515625" style="4" customWidth="1"/>
    <col min="13" max="13" width="15" style="4" customWidth="1"/>
    <col min="14" max="14" width="16.85546875" style="4" customWidth="1"/>
    <col min="15" max="15" width="18.85546875" style="4" customWidth="1"/>
    <col min="16" max="16" width="19.7109375" style="4" customWidth="1"/>
    <col min="17" max="17" width="15.5703125" style="4" customWidth="1"/>
    <col min="18" max="18" width="12.85546875" style="4" bestFit="1" customWidth="1"/>
    <col min="19" max="19" width="16.7109375" style="4" customWidth="1"/>
    <col min="20" max="20" width="16.42578125" style="4" customWidth="1"/>
    <col min="21" max="21" width="17.85546875" style="4" customWidth="1"/>
    <col min="22" max="16384" width="11.42578125" style="4"/>
  </cols>
  <sheetData>
    <row r="1" spans="1:24" ht="18.75" x14ac:dyDescent="0.25">
      <c r="C1" s="1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  <c r="T1" s="2"/>
      <c r="U1" s="2"/>
      <c r="V1" s="2"/>
      <c r="W1" s="2"/>
      <c r="X1" s="2"/>
    </row>
    <row r="2" spans="1:24" ht="18.75" x14ac:dyDescent="0.25">
      <c r="C2" s="10"/>
      <c r="D2" s="2"/>
      <c r="E2" s="2"/>
      <c r="F2" s="2"/>
      <c r="G2" s="2"/>
      <c r="H2" s="2"/>
      <c r="I2" s="2"/>
      <c r="J2" s="2"/>
      <c r="K2" s="2"/>
      <c r="L2" s="1"/>
      <c r="M2" s="1"/>
      <c r="N2" s="2"/>
      <c r="O2" s="2"/>
      <c r="P2" s="2"/>
      <c r="Q2" s="2"/>
      <c r="R2" s="2"/>
      <c r="S2" s="5"/>
      <c r="T2" s="2"/>
      <c r="U2" s="2"/>
      <c r="V2" s="2"/>
      <c r="W2" s="2"/>
      <c r="X2" s="2"/>
    </row>
    <row r="3" spans="1:24" ht="18.75" x14ac:dyDescent="0.25">
      <c r="C3" s="10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5"/>
      <c r="T3" s="2"/>
      <c r="U3" s="2"/>
      <c r="V3" s="2"/>
      <c r="W3" s="2"/>
      <c r="X3" s="2"/>
    </row>
    <row r="4" spans="1:24" ht="18.75" x14ac:dyDescent="0.25">
      <c r="C4" s="10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5"/>
      <c r="T4" s="2"/>
      <c r="U4" s="2"/>
      <c r="V4" s="2"/>
      <c r="W4" s="2"/>
      <c r="X4" s="2"/>
    </row>
    <row r="5" spans="1:24" ht="18.75" x14ac:dyDescent="0.25"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8"/>
    </row>
    <row r="6" spans="1:24" ht="26.25" x14ac:dyDescent="0.25">
      <c r="C6" s="41" t="s">
        <v>114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3"/>
      <c r="W6" s="1"/>
      <c r="X6" s="1"/>
    </row>
    <row r="7" spans="1:24" x14ac:dyDescent="0.25">
      <c r="C7" s="11" t="s">
        <v>101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3"/>
      <c r="W7" s="3"/>
      <c r="X7" s="3"/>
    </row>
    <row r="8" spans="1:24" x14ac:dyDescent="0.25">
      <c r="C8" s="10"/>
    </row>
    <row r="9" spans="1:24" x14ac:dyDescent="0.25">
      <c r="C9" s="10"/>
    </row>
    <row r="10" spans="1:24" ht="18.75" thickBot="1" x14ac:dyDescent="0.3">
      <c r="C10" s="10"/>
    </row>
    <row r="11" spans="1:24" ht="16.5" customHeight="1" x14ac:dyDescent="0.25">
      <c r="A11" s="12" t="s">
        <v>9</v>
      </c>
      <c r="B11" s="12" t="s">
        <v>91</v>
      </c>
      <c r="C11" s="12" t="s">
        <v>90</v>
      </c>
      <c r="D11" s="12" t="s">
        <v>89</v>
      </c>
      <c r="E11" s="12" t="s">
        <v>92</v>
      </c>
      <c r="F11" s="12" t="s">
        <v>88</v>
      </c>
      <c r="G11" s="13" t="s">
        <v>96</v>
      </c>
      <c r="H11" s="12" t="s">
        <v>87</v>
      </c>
      <c r="I11" s="14" t="s">
        <v>80</v>
      </c>
      <c r="J11" s="15" t="s">
        <v>104</v>
      </c>
      <c r="K11" s="16"/>
      <c r="L11" s="17" t="s">
        <v>113</v>
      </c>
      <c r="M11" s="17"/>
      <c r="N11" s="17"/>
      <c r="O11" s="17"/>
      <c r="P11" s="17"/>
      <c r="Q11" s="18"/>
      <c r="R11" s="19"/>
      <c r="S11" s="14" t="s">
        <v>81</v>
      </c>
      <c r="T11" s="14"/>
      <c r="U11" s="20" t="s">
        <v>100</v>
      </c>
    </row>
    <row r="12" spans="1:24" ht="33" customHeight="1" x14ac:dyDescent="0.25">
      <c r="A12" s="12"/>
      <c r="B12" s="12"/>
      <c r="C12" s="12"/>
      <c r="D12" s="12"/>
      <c r="E12" s="12"/>
      <c r="F12" s="12"/>
      <c r="G12" s="21"/>
      <c r="H12" s="12"/>
      <c r="I12" s="14"/>
      <c r="J12" s="22"/>
      <c r="K12" s="23"/>
      <c r="L12" s="24" t="s">
        <v>105</v>
      </c>
      <c r="M12" s="24" t="s">
        <v>106</v>
      </c>
      <c r="N12" s="24" t="s">
        <v>111</v>
      </c>
      <c r="O12" s="24" t="s">
        <v>109</v>
      </c>
      <c r="P12" s="24" t="s">
        <v>109</v>
      </c>
      <c r="Q12" s="25" t="s">
        <v>110</v>
      </c>
      <c r="R12" s="26" t="s">
        <v>82</v>
      </c>
      <c r="S12" s="14" t="s">
        <v>83</v>
      </c>
      <c r="T12" s="14" t="s">
        <v>84</v>
      </c>
      <c r="U12" s="20"/>
    </row>
    <row r="13" spans="1:24" ht="36.75" thickBot="1" x14ac:dyDescent="0.3">
      <c r="A13" s="12"/>
      <c r="B13" s="12"/>
      <c r="C13" s="12"/>
      <c r="D13" s="12"/>
      <c r="E13" s="12"/>
      <c r="F13" s="12"/>
      <c r="G13" s="27"/>
      <c r="H13" s="12"/>
      <c r="I13" s="14"/>
      <c r="J13" s="28"/>
      <c r="K13" s="29"/>
      <c r="L13" s="30" t="s">
        <v>85</v>
      </c>
      <c r="M13" s="30" t="s">
        <v>107</v>
      </c>
      <c r="N13" s="24" t="s">
        <v>112</v>
      </c>
      <c r="O13" s="30" t="s">
        <v>86</v>
      </c>
      <c r="P13" s="30" t="s">
        <v>108</v>
      </c>
      <c r="Q13" s="31"/>
      <c r="R13" s="26"/>
      <c r="S13" s="14"/>
      <c r="T13" s="14"/>
      <c r="U13" s="20"/>
    </row>
    <row r="14" spans="1:24" ht="30" customHeight="1" x14ac:dyDescent="0.25">
      <c r="A14" s="32" t="s">
        <v>10</v>
      </c>
      <c r="B14" s="33" t="s">
        <v>102</v>
      </c>
      <c r="C14" s="33" t="s">
        <v>103</v>
      </c>
      <c r="D14" s="33" t="s">
        <v>2</v>
      </c>
      <c r="E14" s="34" t="s">
        <v>74</v>
      </c>
      <c r="F14" s="34" t="s">
        <v>93</v>
      </c>
      <c r="G14" s="34" t="s">
        <v>79</v>
      </c>
      <c r="H14" s="35">
        <v>80000</v>
      </c>
      <c r="I14" s="36">
        <v>7400.87</v>
      </c>
      <c r="J14" s="36"/>
      <c r="K14" s="37">
        <v>25</v>
      </c>
      <c r="L14" s="38">
        <f t="shared" ref="L14:L44" si="0">H14*2.87%</f>
        <v>2296</v>
      </c>
      <c r="M14" s="38">
        <f t="shared" ref="M14:M44" si="1">H14*7.1%</f>
        <v>5679.9999999999991</v>
      </c>
      <c r="N14" s="38">
        <f t="shared" ref="N14:N44" si="2">H14*1.1%</f>
        <v>880.00000000000011</v>
      </c>
      <c r="O14" s="38">
        <f t="shared" ref="O14:O44" si="3">H14*3.04%</f>
        <v>2432</v>
      </c>
      <c r="P14" s="38">
        <f t="shared" ref="P14:P44" si="4">H14*7.09%</f>
        <v>5672</v>
      </c>
      <c r="Q14" s="39">
        <v>0</v>
      </c>
      <c r="R14" s="35">
        <f>+L14+M14+N14+O14+P14+Q14</f>
        <v>16960</v>
      </c>
      <c r="S14" s="40">
        <f>+L14+O14+Q14</f>
        <v>4728</v>
      </c>
      <c r="T14" s="40">
        <f>+M14+N14+P14</f>
        <v>12232</v>
      </c>
      <c r="U14" s="40">
        <f t="shared" ref="U14:U44" si="5">+H14-S14</f>
        <v>75272</v>
      </c>
    </row>
    <row r="15" spans="1:24" ht="30" customHeight="1" x14ac:dyDescent="0.25">
      <c r="A15" s="32" t="s">
        <v>11</v>
      </c>
      <c r="B15" s="33" t="s">
        <v>58</v>
      </c>
      <c r="C15" s="33" t="s">
        <v>68</v>
      </c>
      <c r="D15" s="33" t="s">
        <v>46</v>
      </c>
      <c r="E15" s="34" t="s">
        <v>74</v>
      </c>
      <c r="F15" s="34" t="s">
        <v>93</v>
      </c>
      <c r="G15" s="34" t="s">
        <v>97</v>
      </c>
      <c r="H15" s="35">
        <v>10755.03</v>
      </c>
      <c r="I15" s="36">
        <v>0</v>
      </c>
      <c r="J15" s="36"/>
      <c r="K15" s="37">
        <v>25</v>
      </c>
      <c r="L15" s="35">
        <f t="shared" si="0"/>
        <v>308.66936100000004</v>
      </c>
      <c r="M15" s="35">
        <f t="shared" si="1"/>
        <v>763.60712999999998</v>
      </c>
      <c r="N15" s="35">
        <f t="shared" si="2"/>
        <v>118.30533000000001</v>
      </c>
      <c r="O15" s="35">
        <f t="shared" si="3"/>
        <v>326.95291200000003</v>
      </c>
      <c r="P15" s="35">
        <f t="shared" si="4"/>
        <v>762.53162700000007</v>
      </c>
      <c r="Q15" s="36">
        <v>0</v>
      </c>
      <c r="R15" s="35">
        <f>+L15+M15+N15+O15+P15+Q15</f>
        <v>2280.0663599999998</v>
      </c>
      <c r="S15" s="40">
        <f>+L15+O15+Q15</f>
        <v>635.62227300000006</v>
      </c>
      <c r="T15" s="40">
        <f>+M15+N15+P15</f>
        <v>1644.4440870000001</v>
      </c>
      <c r="U15" s="40">
        <f t="shared" si="5"/>
        <v>10119.407727</v>
      </c>
    </row>
    <row r="16" spans="1:24" ht="30" customHeight="1" x14ac:dyDescent="0.25">
      <c r="A16" s="32" t="s">
        <v>12</v>
      </c>
      <c r="B16" s="33" t="s">
        <v>72</v>
      </c>
      <c r="C16" s="33" t="s">
        <v>98</v>
      </c>
      <c r="D16" s="33" t="s">
        <v>43</v>
      </c>
      <c r="E16" s="34" t="s">
        <v>75</v>
      </c>
      <c r="F16" s="34" t="s">
        <v>93</v>
      </c>
      <c r="G16" s="34" t="s">
        <v>97</v>
      </c>
      <c r="H16" s="35">
        <v>10000</v>
      </c>
      <c r="I16" s="36">
        <v>0</v>
      </c>
      <c r="J16" s="36"/>
      <c r="K16" s="37">
        <v>25</v>
      </c>
      <c r="L16" s="35">
        <f t="shared" si="0"/>
        <v>287</v>
      </c>
      <c r="M16" s="35">
        <f t="shared" si="1"/>
        <v>709.99999999999989</v>
      </c>
      <c r="N16" s="35">
        <f t="shared" si="2"/>
        <v>110.00000000000001</v>
      </c>
      <c r="O16" s="35">
        <f t="shared" si="3"/>
        <v>304</v>
      </c>
      <c r="P16" s="35">
        <f t="shared" si="4"/>
        <v>709</v>
      </c>
      <c r="Q16" s="36">
        <v>0</v>
      </c>
      <c r="R16" s="35">
        <f t="shared" ref="R16:R44" si="6">+L16+M16+N16+O16+P16+Q16</f>
        <v>2120</v>
      </c>
      <c r="S16" s="40">
        <f t="shared" ref="S16:S44" si="7">+L16+O16+Q16</f>
        <v>591</v>
      </c>
      <c r="T16" s="40">
        <f t="shared" ref="T16:T44" si="8">+M16+N16+P16</f>
        <v>1529</v>
      </c>
      <c r="U16" s="40">
        <f t="shared" si="5"/>
        <v>9409</v>
      </c>
    </row>
    <row r="17" spans="1:21" ht="30" customHeight="1" x14ac:dyDescent="0.25">
      <c r="A17" s="32" t="s">
        <v>13</v>
      </c>
      <c r="B17" s="33" t="s">
        <v>48</v>
      </c>
      <c r="C17" s="33" t="s">
        <v>67</v>
      </c>
      <c r="D17" s="33" t="s">
        <v>1</v>
      </c>
      <c r="E17" s="34" t="s">
        <v>74</v>
      </c>
      <c r="F17" s="34" t="s">
        <v>93</v>
      </c>
      <c r="G17" s="34" t="s">
        <v>97</v>
      </c>
      <c r="H17" s="35">
        <v>10000</v>
      </c>
      <c r="I17" s="36">
        <v>0</v>
      </c>
      <c r="J17" s="36"/>
      <c r="K17" s="37">
        <v>25</v>
      </c>
      <c r="L17" s="35">
        <f t="shared" si="0"/>
        <v>287</v>
      </c>
      <c r="M17" s="35">
        <f t="shared" si="1"/>
        <v>709.99999999999989</v>
      </c>
      <c r="N17" s="35">
        <f t="shared" si="2"/>
        <v>110.00000000000001</v>
      </c>
      <c r="O17" s="35">
        <f t="shared" si="3"/>
        <v>304</v>
      </c>
      <c r="P17" s="35">
        <f t="shared" si="4"/>
        <v>709</v>
      </c>
      <c r="Q17" s="36">
        <v>0</v>
      </c>
      <c r="R17" s="35">
        <f t="shared" si="6"/>
        <v>2120</v>
      </c>
      <c r="S17" s="40">
        <f t="shared" si="7"/>
        <v>591</v>
      </c>
      <c r="T17" s="40">
        <f t="shared" si="8"/>
        <v>1529</v>
      </c>
      <c r="U17" s="40">
        <f t="shared" si="5"/>
        <v>9409</v>
      </c>
    </row>
    <row r="18" spans="1:21" ht="30" customHeight="1" x14ac:dyDescent="0.25">
      <c r="A18" s="32" t="s">
        <v>14</v>
      </c>
      <c r="B18" s="33" t="s">
        <v>73</v>
      </c>
      <c r="C18" s="33" t="s">
        <v>71</v>
      </c>
      <c r="D18" s="33" t="s">
        <v>2</v>
      </c>
      <c r="E18" s="34" t="s">
        <v>74</v>
      </c>
      <c r="F18" s="34" t="s">
        <v>93</v>
      </c>
      <c r="G18" s="34" t="s">
        <v>97</v>
      </c>
      <c r="H18" s="35">
        <v>21525</v>
      </c>
      <c r="I18" s="36">
        <v>0</v>
      </c>
      <c r="J18" s="36"/>
      <c r="K18" s="37">
        <v>25</v>
      </c>
      <c r="L18" s="35">
        <f t="shared" si="0"/>
        <v>617.76750000000004</v>
      </c>
      <c r="M18" s="35">
        <f t="shared" si="1"/>
        <v>1528.2749999999999</v>
      </c>
      <c r="N18" s="35">
        <f t="shared" si="2"/>
        <v>236.77500000000003</v>
      </c>
      <c r="O18" s="35">
        <f t="shared" si="3"/>
        <v>654.36</v>
      </c>
      <c r="P18" s="35">
        <f t="shared" si="4"/>
        <v>1526.1225000000002</v>
      </c>
      <c r="Q18" s="36">
        <v>0</v>
      </c>
      <c r="R18" s="35">
        <f t="shared" si="6"/>
        <v>4563.3</v>
      </c>
      <c r="S18" s="40">
        <f t="shared" si="7"/>
        <v>1272.1275000000001</v>
      </c>
      <c r="T18" s="40">
        <f t="shared" si="8"/>
        <v>3291.1725000000001</v>
      </c>
      <c r="U18" s="40">
        <f t="shared" si="5"/>
        <v>20252.872500000001</v>
      </c>
    </row>
    <row r="19" spans="1:21" ht="30" customHeight="1" x14ac:dyDescent="0.25">
      <c r="A19" s="32" t="s">
        <v>15</v>
      </c>
      <c r="B19" s="33" t="s">
        <v>8</v>
      </c>
      <c r="C19" s="33" t="s">
        <v>78</v>
      </c>
      <c r="D19" s="33" t="s">
        <v>42</v>
      </c>
      <c r="E19" s="34" t="s">
        <v>74</v>
      </c>
      <c r="F19" s="34" t="s">
        <v>93</v>
      </c>
      <c r="G19" s="34" t="s">
        <v>97</v>
      </c>
      <c r="H19" s="35">
        <v>10000</v>
      </c>
      <c r="I19" s="36">
        <v>0</v>
      </c>
      <c r="J19" s="36"/>
      <c r="K19" s="37">
        <v>25</v>
      </c>
      <c r="L19" s="35">
        <f t="shared" si="0"/>
        <v>287</v>
      </c>
      <c r="M19" s="35">
        <f t="shared" si="1"/>
        <v>709.99999999999989</v>
      </c>
      <c r="N19" s="35">
        <f t="shared" si="2"/>
        <v>110.00000000000001</v>
      </c>
      <c r="O19" s="35">
        <f t="shared" si="3"/>
        <v>304</v>
      </c>
      <c r="P19" s="35">
        <f t="shared" si="4"/>
        <v>709</v>
      </c>
      <c r="Q19" s="35">
        <v>1350.12</v>
      </c>
      <c r="R19" s="35">
        <f t="shared" si="6"/>
        <v>3470.12</v>
      </c>
      <c r="S19" s="40">
        <f t="shared" si="7"/>
        <v>1941.12</v>
      </c>
      <c r="T19" s="40">
        <f t="shared" si="8"/>
        <v>1529</v>
      </c>
      <c r="U19" s="40">
        <f t="shared" si="5"/>
        <v>8058.88</v>
      </c>
    </row>
    <row r="20" spans="1:21" ht="30" customHeight="1" x14ac:dyDescent="0.25">
      <c r="A20" s="32" t="s">
        <v>16</v>
      </c>
      <c r="B20" s="33" t="s">
        <v>63</v>
      </c>
      <c r="C20" s="33" t="s">
        <v>78</v>
      </c>
      <c r="D20" s="33" t="s">
        <v>42</v>
      </c>
      <c r="E20" s="34" t="s">
        <v>74</v>
      </c>
      <c r="F20" s="34" t="s">
        <v>93</v>
      </c>
      <c r="G20" s="34" t="s">
        <v>97</v>
      </c>
      <c r="H20" s="35">
        <v>10000</v>
      </c>
      <c r="I20" s="36">
        <v>0</v>
      </c>
      <c r="J20" s="36"/>
      <c r="K20" s="37">
        <v>25</v>
      </c>
      <c r="L20" s="35">
        <f t="shared" si="0"/>
        <v>287</v>
      </c>
      <c r="M20" s="35">
        <f t="shared" si="1"/>
        <v>709.99999999999989</v>
      </c>
      <c r="N20" s="35">
        <f t="shared" si="2"/>
        <v>110.00000000000001</v>
      </c>
      <c r="O20" s="35">
        <f t="shared" si="3"/>
        <v>304</v>
      </c>
      <c r="P20" s="35">
        <f t="shared" si="4"/>
        <v>709</v>
      </c>
      <c r="Q20" s="36">
        <v>0</v>
      </c>
      <c r="R20" s="35">
        <f t="shared" si="6"/>
        <v>2120</v>
      </c>
      <c r="S20" s="40">
        <f t="shared" si="7"/>
        <v>591</v>
      </c>
      <c r="T20" s="40">
        <f t="shared" si="8"/>
        <v>1529</v>
      </c>
      <c r="U20" s="40">
        <f t="shared" si="5"/>
        <v>9409</v>
      </c>
    </row>
    <row r="21" spans="1:21" ht="30" customHeight="1" x14ac:dyDescent="0.25">
      <c r="A21" s="32" t="s">
        <v>17</v>
      </c>
      <c r="B21" s="33" t="s">
        <v>54</v>
      </c>
      <c r="C21" s="33" t="s">
        <v>78</v>
      </c>
      <c r="D21" s="33" t="s">
        <v>42</v>
      </c>
      <c r="E21" s="34" t="s">
        <v>74</v>
      </c>
      <c r="F21" s="34" t="s">
        <v>93</v>
      </c>
      <c r="G21" s="34" t="s">
        <v>97</v>
      </c>
      <c r="H21" s="35">
        <v>14314.3</v>
      </c>
      <c r="I21" s="36">
        <v>0</v>
      </c>
      <c r="J21" s="36"/>
      <c r="K21" s="37">
        <v>25</v>
      </c>
      <c r="L21" s="35">
        <f t="shared" si="0"/>
        <v>410.82040999999998</v>
      </c>
      <c r="M21" s="35">
        <f t="shared" si="1"/>
        <v>1016.3152999999999</v>
      </c>
      <c r="N21" s="35">
        <f t="shared" si="2"/>
        <v>157.4573</v>
      </c>
      <c r="O21" s="35">
        <f t="shared" si="3"/>
        <v>435.15472</v>
      </c>
      <c r="P21" s="35">
        <f t="shared" si="4"/>
        <v>1014.88387</v>
      </c>
      <c r="Q21" s="36">
        <v>0</v>
      </c>
      <c r="R21" s="35">
        <f t="shared" si="6"/>
        <v>3034.6315999999997</v>
      </c>
      <c r="S21" s="40">
        <f t="shared" si="7"/>
        <v>845.97513000000004</v>
      </c>
      <c r="T21" s="40">
        <f t="shared" si="8"/>
        <v>2188.6564699999999</v>
      </c>
      <c r="U21" s="40">
        <f t="shared" si="5"/>
        <v>13468.324869999999</v>
      </c>
    </row>
    <row r="22" spans="1:21" ht="30" customHeight="1" x14ac:dyDescent="0.25">
      <c r="A22" s="32" t="s">
        <v>18</v>
      </c>
      <c r="B22" s="33" t="s">
        <v>49</v>
      </c>
      <c r="C22" s="33" t="s">
        <v>78</v>
      </c>
      <c r="D22" s="33" t="s">
        <v>42</v>
      </c>
      <c r="E22" s="34" t="s">
        <v>74</v>
      </c>
      <c r="F22" s="34" t="s">
        <v>93</v>
      </c>
      <c r="G22" s="34" t="s">
        <v>97</v>
      </c>
      <c r="H22" s="35">
        <v>16461.45</v>
      </c>
      <c r="I22" s="36">
        <v>0</v>
      </c>
      <c r="J22" s="36">
        <v>2030.2</v>
      </c>
      <c r="K22" s="37">
        <v>25</v>
      </c>
      <c r="L22" s="35">
        <f t="shared" si="0"/>
        <v>472.44361500000002</v>
      </c>
      <c r="M22" s="35">
        <f t="shared" si="1"/>
        <v>1168.76295</v>
      </c>
      <c r="N22" s="35">
        <f t="shared" si="2"/>
        <v>181.07595000000003</v>
      </c>
      <c r="O22" s="35">
        <f t="shared" si="3"/>
        <v>500.42808000000002</v>
      </c>
      <c r="P22" s="35">
        <f t="shared" si="4"/>
        <v>1167.1168050000001</v>
      </c>
      <c r="Q22" s="36">
        <v>0</v>
      </c>
      <c r="R22" s="35">
        <f t="shared" si="6"/>
        <v>3489.8274000000001</v>
      </c>
      <c r="S22" s="40">
        <f t="shared" si="7"/>
        <v>972.87169500000005</v>
      </c>
      <c r="T22" s="40">
        <f t="shared" si="8"/>
        <v>2516.9557050000003</v>
      </c>
      <c r="U22" s="40">
        <f t="shared" si="5"/>
        <v>15488.578305000001</v>
      </c>
    </row>
    <row r="23" spans="1:21" ht="30" customHeight="1" x14ac:dyDescent="0.25">
      <c r="A23" s="32" t="s">
        <v>19</v>
      </c>
      <c r="B23" s="33" t="s">
        <v>61</v>
      </c>
      <c r="C23" s="33" t="s">
        <v>78</v>
      </c>
      <c r="D23" s="33" t="s">
        <v>42</v>
      </c>
      <c r="E23" s="34" t="s">
        <v>74</v>
      </c>
      <c r="F23" s="34" t="s">
        <v>93</v>
      </c>
      <c r="G23" s="34" t="s">
        <v>97</v>
      </c>
      <c r="H23" s="35">
        <v>10000</v>
      </c>
      <c r="I23" s="36">
        <v>0</v>
      </c>
      <c r="J23" s="36"/>
      <c r="K23" s="37">
        <v>25</v>
      </c>
      <c r="L23" s="35">
        <f t="shared" si="0"/>
        <v>287</v>
      </c>
      <c r="M23" s="35">
        <f t="shared" si="1"/>
        <v>709.99999999999989</v>
      </c>
      <c r="N23" s="35">
        <f t="shared" si="2"/>
        <v>110.00000000000001</v>
      </c>
      <c r="O23" s="35">
        <f t="shared" si="3"/>
        <v>304</v>
      </c>
      <c r="P23" s="35">
        <f t="shared" si="4"/>
        <v>709</v>
      </c>
      <c r="Q23" s="36">
        <v>0</v>
      </c>
      <c r="R23" s="35">
        <f t="shared" si="6"/>
        <v>2120</v>
      </c>
      <c r="S23" s="40">
        <f t="shared" si="7"/>
        <v>591</v>
      </c>
      <c r="T23" s="40">
        <f t="shared" si="8"/>
        <v>1529</v>
      </c>
      <c r="U23" s="40">
        <f t="shared" si="5"/>
        <v>9409</v>
      </c>
    </row>
    <row r="24" spans="1:21" ht="30" customHeight="1" x14ac:dyDescent="0.25">
      <c r="A24" s="32" t="s">
        <v>20</v>
      </c>
      <c r="B24" s="33" t="s">
        <v>55</v>
      </c>
      <c r="C24" s="33" t="s">
        <v>78</v>
      </c>
      <c r="D24" s="33" t="s">
        <v>42</v>
      </c>
      <c r="E24" s="34" t="s">
        <v>75</v>
      </c>
      <c r="F24" s="34" t="s">
        <v>93</v>
      </c>
      <c r="G24" s="34" t="s">
        <v>97</v>
      </c>
      <c r="H24" s="35">
        <v>13244</v>
      </c>
      <c r="I24" s="36">
        <v>0</v>
      </c>
      <c r="J24" s="36"/>
      <c r="K24" s="37">
        <v>25</v>
      </c>
      <c r="L24" s="35">
        <f t="shared" si="0"/>
        <v>380.1028</v>
      </c>
      <c r="M24" s="35">
        <f t="shared" si="1"/>
        <v>940.32399999999996</v>
      </c>
      <c r="N24" s="35">
        <f t="shared" si="2"/>
        <v>145.68400000000003</v>
      </c>
      <c r="O24" s="35">
        <f t="shared" si="3"/>
        <v>402.61759999999998</v>
      </c>
      <c r="P24" s="35">
        <f t="shared" si="4"/>
        <v>938.9996000000001</v>
      </c>
      <c r="Q24" s="36">
        <v>0</v>
      </c>
      <c r="R24" s="35">
        <f t="shared" si="6"/>
        <v>2807.7280000000001</v>
      </c>
      <c r="S24" s="40">
        <f t="shared" si="7"/>
        <v>782.72039999999993</v>
      </c>
      <c r="T24" s="40">
        <f t="shared" si="8"/>
        <v>2025.0076000000001</v>
      </c>
      <c r="U24" s="40">
        <f t="shared" si="5"/>
        <v>12461.2796</v>
      </c>
    </row>
    <row r="25" spans="1:21" ht="30" customHeight="1" x14ac:dyDescent="0.25">
      <c r="A25" s="32" t="s">
        <v>21</v>
      </c>
      <c r="B25" s="33" t="s">
        <v>62</v>
      </c>
      <c r="C25" s="33" t="s">
        <v>78</v>
      </c>
      <c r="D25" s="33" t="s">
        <v>42</v>
      </c>
      <c r="E25" s="34" t="s">
        <v>74</v>
      </c>
      <c r="F25" s="34" t="s">
        <v>93</v>
      </c>
      <c r="G25" s="34" t="s">
        <v>97</v>
      </c>
      <c r="H25" s="35">
        <v>10000</v>
      </c>
      <c r="I25" s="36">
        <v>0</v>
      </c>
      <c r="J25" s="36"/>
      <c r="K25" s="37">
        <v>25</v>
      </c>
      <c r="L25" s="35">
        <f t="shared" si="0"/>
        <v>287</v>
      </c>
      <c r="M25" s="35">
        <f t="shared" si="1"/>
        <v>709.99999999999989</v>
      </c>
      <c r="N25" s="35">
        <f t="shared" si="2"/>
        <v>110.00000000000001</v>
      </c>
      <c r="O25" s="35">
        <f t="shared" si="3"/>
        <v>304</v>
      </c>
      <c r="P25" s="35">
        <f t="shared" si="4"/>
        <v>709</v>
      </c>
      <c r="Q25" s="36">
        <v>0</v>
      </c>
      <c r="R25" s="35">
        <f t="shared" si="6"/>
        <v>2120</v>
      </c>
      <c r="S25" s="40">
        <f t="shared" si="7"/>
        <v>591</v>
      </c>
      <c r="T25" s="40">
        <f t="shared" si="8"/>
        <v>1529</v>
      </c>
      <c r="U25" s="40">
        <f t="shared" si="5"/>
        <v>9409</v>
      </c>
    </row>
    <row r="26" spans="1:21" ht="30" customHeight="1" x14ac:dyDescent="0.25">
      <c r="A26" s="32" t="s">
        <v>22</v>
      </c>
      <c r="B26" s="33" t="s">
        <v>6</v>
      </c>
      <c r="C26" s="33" t="s">
        <v>78</v>
      </c>
      <c r="D26" s="33" t="s">
        <v>42</v>
      </c>
      <c r="E26" s="34" t="s">
        <v>74</v>
      </c>
      <c r="F26" s="34" t="s">
        <v>93</v>
      </c>
      <c r="G26" s="34" t="s">
        <v>97</v>
      </c>
      <c r="H26" s="35">
        <v>10000</v>
      </c>
      <c r="I26" s="36">
        <v>0</v>
      </c>
      <c r="J26" s="36"/>
      <c r="K26" s="37">
        <v>25</v>
      </c>
      <c r="L26" s="35">
        <f t="shared" si="0"/>
        <v>287</v>
      </c>
      <c r="M26" s="35">
        <f t="shared" si="1"/>
        <v>709.99999999999989</v>
      </c>
      <c r="N26" s="35">
        <f t="shared" si="2"/>
        <v>110.00000000000001</v>
      </c>
      <c r="O26" s="35">
        <f t="shared" si="3"/>
        <v>304</v>
      </c>
      <c r="P26" s="35">
        <f t="shared" si="4"/>
        <v>709</v>
      </c>
      <c r="Q26" s="36">
        <v>0</v>
      </c>
      <c r="R26" s="35">
        <f t="shared" si="6"/>
        <v>2120</v>
      </c>
      <c r="S26" s="40">
        <f t="shared" si="7"/>
        <v>591</v>
      </c>
      <c r="T26" s="40">
        <f t="shared" si="8"/>
        <v>1529</v>
      </c>
      <c r="U26" s="40">
        <f t="shared" si="5"/>
        <v>9409</v>
      </c>
    </row>
    <row r="27" spans="1:21" ht="30" customHeight="1" x14ac:dyDescent="0.25">
      <c r="A27" s="32" t="s">
        <v>23</v>
      </c>
      <c r="B27" s="33" t="s">
        <v>41</v>
      </c>
      <c r="C27" s="33" t="s">
        <v>78</v>
      </c>
      <c r="D27" s="33" t="s">
        <v>42</v>
      </c>
      <c r="E27" s="34" t="s">
        <v>74</v>
      </c>
      <c r="F27" s="34" t="s">
        <v>93</v>
      </c>
      <c r="G27" s="34" t="s">
        <v>97</v>
      </c>
      <c r="H27" s="35">
        <v>11011</v>
      </c>
      <c r="I27" s="36">
        <v>0</v>
      </c>
      <c r="J27" s="36">
        <v>2311.77</v>
      </c>
      <c r="K27" s="37">
        <v>25</v>
      </c>
      <c r="L27" s="35">
        <f t="shared" si="0"/>
        <v>316.01569999999998</v>
      </c>
      <c r="M27" s="35">
        <f t="shared" si="1"/>
        <v>781.78099999999995</v>
      </c>
      <c r="N27" s="35">
        <f t="shared" si="2"/>
        <v>121.12100000000001</v>
      </c>
      <c r="O27" s="35">
        <f t="shared" si="3"/>
        <v>334.73439999999999</v>
      </c>
      <c r="P27" s="35">
        <f t="shared" si="4"/>
        <v>780.67990000000009</v>
      </c>
      <c r="Q27" s="36">
        <v>0</v>
      </c>
      <c r="R27" s="35">
        <f t="shared" si="6"/>
        <v>2334.3320000000003</v>
      </c>
      <c r="S27" s="40">
        <f t="shared" si="7"/>
        <v>650.75009999999997</v>
      </c>
      <c r="T27" s="40">
        <f t="shared" si="8"/>
        <v>1683.5819000000001</v>
      </c>
      <c r="U27" s="40">
        <f t="shared" si="5"/>
        <v>10360.249900000001</v>
      </c>
    </row>
    <row r="28" spans="1:21" ht="30" customHeight="1" x14ac:dyDescent="0.25">
      <c r="A28" s="32" t="s">
        <v>24</v>
      </c>
      <c r="B28" s="33" t="s">
        <v>50</v>
      </c>
      <c r="C28" s="33" t="s">
        <v>78</v>
      </c>
      <c r="D28" s="33" t="s">
        <v>42</v>
      </c>
      <c r="E28" s="34" t="s">
        <v>74</v>
      </c>
      <c r="F28" s="34" t="s">
        <v>93</v>
      </c>
      <c r="G28" s="34" t="s">
        <v>97</v>
      </c>
      <c r="H28" s="35">
        <v>11011</v>
      </c>
      <c r="I28" s="36">
        <v>0</v>
      </c>
      <c r="J28" s="36"/>
      <c r="K28" s="37">
        <v>25</v>
      </c>
      <c r="L28" s="35">
        <f t="shared" si="0"/>
        <v>316.01569999999998</v>
      </c>
      <c r="M28" s="35">
        <f t="shared" si="1"/>
        <v>781.78099999999995</v>
      </c>
      <c r="N28" s="35">
        <f t="shared" si="2"/>
        <v>121.12100000000001</v>
      </c>
      <c r="O28" s="35">
        <f t="shared" si="3"/>
        <v>334.73439999999999</v>
      </c>
      <c r="P28" s="35">
        <f t="shared" si="4"/>
        <v>780.67990000000009</v>
      </c>
      <c r="Q28" s="36">
        <v>0</v>
      </c>
      <c r="R28" s="35">
        <f t="shared" si="6"/>
        <v>2334.3320000000003</v>
      </c>
      <c r="S28" s="40">
        <f t="shared" si="7"/>
        <v>650.75009999999997</v>
      </c>
      <c r="T28" s="40">
        <f t="shared" si="8"/>
        <v>1683.5819000000001</v>
      </c>
      <c r="U28" s="40">
        <f t="shared" si="5"/>
        <v>10360.249900000001</v>
      </c>
    </row>
    <row r="29" spans="1:21" ht="30" customHeight="1" x14ac:dyDescent="0.25">
      <c r="A29" s="32" t="s">
        <v>25</v>
      </c>
      <c r="B29" s="33" t="s">
        <v>5</v>
      </c>
      <c r="C29" s="33" t="s">
        <v>78</v>
      </c>
      <c r="D29" s="33" t="s">
        <v>42</v>
      </c>
      <c r="E29" s="34" t="s">
        <v>74</v>
      </c>
      <c r="F29" s="34" t="s">
        <v>93</v>
      </c>
      <c r="G29" s="34" t="s">
        <v>97</v>
      </c>
      <c r="H29" s="35">
        <v>10000</v>
      </c>
      <c r="I29" s="36">
        <v>0</v>
      </c>
      <c r="J29" s="36"/>
      <c r="K29" s="37">
        <v>25</v>
      </c>
      <c r="L29" s="35">
        <f t="shared" si="0"/>
        <v>287</v>
      </c>
      <c r="M29" s="35">
        <f t="shared" si="1"/>
        <v>709.99999999999989</v>
      </c>
      <c r="N29" s="35">
        <f t="shared" si="2"/>
        <v>110.00000000000001</v>
      </c>
      <c r="O29" s="35">
        <f t="shared" si="3"/>
        <v>304</v>
      </c>
      <c r="P29" s="35">
        <f t="shared" si="4"/>
        <v>709</v>
      </c>
      <c r="Q29" s="36">
        <v>0</v>
      </c>
      <c r="R29" s="35">
        <f t="shared" si="6"/>
        <v>2120</v>
      </c>
      <c r="S29" s="40">
        <f t="shared" si="7"/>
        <v>591</v>
      </c>
      <c r="T29" s="40">
        <f t="shared" si="8"/>
        <v>1529</v>
      </c>
      <c r="U29" s="40">
        <f t="shared" si="5"/>
        <v>9409</v>
      </c>
    </row>
    <row r="30" spans="1:21" ht="30" customHeight="1" x14ac:dyDescent="0.25">
      <c r="A30" s="32" t="s">
        <v>26</v>
      </c>
      <c r="B30" s="33" t="s">
        <v>59</v>
      </c>
      <c r="C30" s="33" t="s">
        <v>78</v>
      </c>
      <c r="D30" s="33" t="s">
        <v>42</v>
      </c>
      <c r="E30" s="34" t="s">
        <v>74</v>
      </c>
      <c r="F30" s="34" t="s">
        <v>93</v>
      </c>
      <c r="G30" s="34" t="s">
        <v>97</v>
      </c>
      <c r="H30" s="35">
        <v>10000</v>
      </c>
      <c r="I30" s="36">
        <v>0</v>
      </c>
      <c r="J30" s="36"/>
      <c r="K30" s="37">
        <v>25</v>
      </c>
      <c r="L30" s="35">
        <f t="shared" si="0"/>
        <v>287</v>
      </c>
      <c r="M30" s="35">
        <f t="shared" si="1"/>
        <v>709.99999999999989</v>
      </c>
      <c r="N30" s="35">
        <f t="shared" si="2"/>
        <v>110.00000000000001</v>
      </c>
      <c r="O30" s="35">
        <f t="shared" si="3"/>
        <v>304</v>
      </c>
      <c r="P30" s="35">
        <f t="shared" si="4"/>
        <v>709</v>
      </c>
      <c r="Q30" s="36">
        <v>0</v>
      </c>
      <c r="R30" s="35">
        <f t="shared" si="6"/>
        <v>2120</v>
      </c>
      <c r="S30" s="40">
        <f t="shared" si="7"/>
        <v>591</v>
      </c>
      <c r="T30" s="40">
        <f t="shared" si="8"/>
        <v>1529</v>
      </c>
      <c r="U30" s="40">
        <f t="shared" si="5"/>
        <v>9409</v>
      </c>
    </row>
    <row r="31" spans="1:21" ht="30" customHeight="1" x14ac:dyDescent="0.25">
      <c r="A31" s="32" t="s">
        <v>27</v>
      </c>
      <c r="B31" s="33" t="s">
        <v>56</v>
      </c>
      <c r="C31" s="33" t="s">
        <v>78</v>
      </c>
      <c r="D31" s="33" t="s">
        <v>42</v>
      </c>
      <c r="E31" s="34" t="s">
        <v>74</v>
      </c>
      <c r="F31" s="34" t="s">
        <v>93</v>
      </c>
      <c r="G31" s="34" t="s">
        <v>97</v>
      </c>
      <c r="H31" s="35">
        <v>11011</v>
      </c>
      <c r="I31" s="36">
        <v>0</v>
      </c>
      <c r="J31" s="36"/>
      <c r="K31" s="37">
        <v>25</v>
      </c>
      <c r="L31" s="35">
        <f t="shared" si="0"/>
        <v>316.01569999999998</v>
      </c>
      <c r="M31" s="35">
        <f t="shared" si="1"/>
        <v>781.78099999999995</v>
      </c>
      <c r="N31" s="35">
        <f t="shared" si="2"/>
        <v>121.12100000000001</v>
      </c>
      <c r="O31" s="35">
        <f t="shared" si="3"/>
        <v>334.73439999999999</v>
      </c>
      <c r="P31" s="35">
        <f t="shared" si="4"/>
        <v>780.67990000000009</v>
      </c>
      <c r="Q31" s="36">
        <v>0</v>
      </c>
      <c r="R31" s="35">
        <f t="shared" si="6"/>
        <v>2334.3320000000003</v>
      </c>
      <c r="S31" s="40">
        <f t="shared" si="7"/>
        <v>650.75009999999997</v>
      </c>
      <c r="T31" s="40">
        <f t="shared" si="8"/>
        <v>1683.5819000000001</v>
      </c>
      <c r="U31" s="40">
        <f t="shared" si="5"/>
        <v>10360.249900000001</v>
      </c>
    </row>
    <row r="32" spans="1:21" ht="30" customHeight="1" x14ac:dyDescent="0.25">
      <c r="A32" s="32" t="s">
        <v>28</v>
      </c>
      <c r="B32" s="33" t="s">
        <v>60</v>
      </c>
      <c r="C32" s="33" t="s">
        <v>78</v>
      </c>
      <c r="D32" s="33" t="s">
        <v>42</v>
      </c>
      <c r="E32" s="34" t="s">
        <v>74</v>
      </c>
      <c r="F32" s="34" t="s">
        <v>93</v>
      </c>
      <c r="G32" s="34" t="s">
        <v>97</v>
      </c>
      <c r="H32" s="35">
        <v>10000</v>
      </c>
      <c r="I32" s="36">
        <v>0</v>
      </c>
      <c r="J32" s="36"/>
      <c r="K32" s="37">
        <v>25</v>
      </c>
      <c r="L32" s="35">
        <f t="shared" si="0"/>
        <v>287</v>
      </c>
      <c r="M32" s="35">
        <f t="shared" si="1"/>
        <v>709.99999999999989</v>
      </c>
      <c r="N32" s="35">
        <f t="shared" si="2"/>
        <v>110.00000000000001</v>
      </c>
      <c r="O32" s="35">
        <f t="shared" si="3"/>
        <v>304</v>
      </c>
      <c r="P32" s="35">
        <f t="shared" si="4"/>
        <v>709</v>
      </c>
      <c r="Q32" s="36">
        <v>0</v>
      </c>
      <c r="R32" s="35">
        <f t="shared" si="6"/>
        <v>2120</v>
      </c>
      <c r="S32" s="40">
        <f t="shared" si="7"/>
        <v>591</v>
      </c>
      <c r="T32" s="40">
        <f t="shared" si="8"/>
        <v>1529</v>
      </c>
      <c r="U32" s="40">
        <f t="shared" si="5"/>
        <v>9409</v>
      </c>
    </row>
    <row r="33" spans="1:21" ht="30" customHeight="1" x14ac:dyDescent="0.25">
      <c r="A33" s="32" t="s">
        <v>29</v>
      </c>
      <c r="B33" s="33" t="s">
        <v>51</v>
      </c>
      <c r="C33" s="33" t="s">
        <v>78</v>
      </c>
      <c r="D33" s="33" t="s">
        <v>42</v>
      </c>
      <c r="E33" s="34" t="s">
        <v>74</v>
      </c>
      <c r="F33" s="34" t="s">
        <v>93</v>
      </c>
      <c r="G33" s="34" t="s">
        <v>97</v>
      </c>
      <c r="H33" s="35">
        <v>16461.45</v>
      </c>
      <c r="I33" s="36">
        <v>0</v>
      </c>
      <c r="J33" s="36"/>
      <c r="K33" s="37">
        <v>25</v>
      </c>
      <c r="L33" s="35">
        <f t="shared" si="0"/>
        <v>472.44361500000002</v>
      </c>
      <c r="M33" s="35">
        <f t="shared" si="1"/>
        <v>1168.76295</v>
      </c>
      <c r="N33" s="35">
        <f t="shared" si="2"/>
        <v>181.07595000000003</v>
      </c>
      <c r="O33" s="35">
        <f t="shared" si="3"/>
        <v>500.42808000000002</v>
      </c>
      <c r="P33" s="35">
        <f t="shared" si="4"/>
        <v>1167.1168050000001</v>
      </c>
      <c r="Q33" s="36">
        <v>0</v>
      </c>
      <c r="R33" s="35">
        <f t="shared" si="6"/>
        <v>3489.8274000000001</v>
      </c>
      <c r="S33" s="40">
        <f t="shared" si="7"/>
        <v>972.87169500000005</v>
      </c>
      <c r="T33" s="40">
        <f t="shared" si="8"/>
        <v>2516.9557050000003</v>
      </c>
      <c r="U33" s="40">
        <f t="shared" si="5"/>
        <v>15488.578305000001</v>
      </c>
    </row>
    <row r="34" spans="1:21" ht="30" customHeight="1" x14ac:dyDescent="0.25">
      <c r="A34" s="32" t="s">
        <v>30</v>
      </c>
      <c r="B34" s="33" t="s">
        <v>64</v>
      </c>
      <c r="C34" s="33" t="s">
        <v>78</v>
      </c>
      <c r="D34" s="33" t="s">
        <v>42</v>
      </c>
      <c r="E34" s="34" t="s">
        <v>74</v>
      </c>
      <c r="F34" s="34" t="s">
        <v>93</v>
      </c>
      <c r="G34" s="34" t="s">
        <v>97</v>
      </c>
      <c r="H34" s="35">
        <v>10000</v>
      </c>
      <c r="I34" s="36">
        <v>0</v>
      </c>
      <c r="J34" s="36"/>
      <c r="K34" s="37">
        <v>25</v>
      </c>
      <c r="L34" s="35">
        <f t="shared" si="0"/>
        <v>287</v>
      </c>
      <c r="M34" s="35">
        <f t="shared" si="1"/>
        <v>709.99999999999989</v>
      </c>
      <c r="N34" s="35">
        <f t="shared" si="2"/>
        <v>110.00000000000001</v>
      </c>
      <c r="O34" s="35">
        <f t="shared" si="3"/>
        <v>304</v>
      </c>
      <c r="P34" s="35">
        <f t="shared" si="4"/>
        <v>709</v>
      </c>
      <c r="Q34" s="36">
        <v>0</v>
      </c>
      <c r="R34" s="35">
        <f t="shared" si="6"/>
        <v>2120</v>
      </c>
      <c r="S34" s="40">
        <f t="shared" si="7"/>
        <v>591</v>
      </c>
      <c r="T34" s="40">
        <f t="shared" si="8"/>
        <v>1529</v>
      </c>
      <c r="U34" s="40">
        <f t="shared" si="5"/>
        <v>9409</v>
      </c>
    </row>
    <row r="35" spans="1:21" ht="30" customHeight="1" x14ac:dyDescent="0.25">
      <c r="A35" s="32" t="s">
        <v>31</v>
      </c>
      <c r="B35" s="33" t="s">
        <v>4</v>
      </c>
      <c r="C35" s="33" t="s">
        <v>78</v>
      </c>
      <c r="D35" s="33" t="s">
        <v>42</v>
      </c>
      <c r="E35" s="34" t="s">
        <v>74</v>
      </c>
      <c r="F35" s="34" t="s">
        <v>93</v>
      </c>
      <c r="G35" s="34" t="s">
        <v>97</v>
      </c>
      <c r="H35" s="35">
        <v>11011</v>
      </c>
      <c r="I35" s="36">
        <v>0</v>
      </c>
      <c r="J35" s="36"/>
      <c r="K35" s="37">
        <v>25</v>
      </c>
      <c r="L35" s="35">
        <f t="shared" si="0"/>
        <v>316.01569999999998</v>
      </c>
      <c r="M35" s="35">
        <f t="shared" si="1"/>
        <v>781.78099999999995</v>
      </c>
      <c r="N35" s="35">
        <f t="shared" si="2"/>
        <v>121.12100000000001</v>
      </c>
      <c r="O35" s="35">
        <f t="shared" si="3"/>
        <v>334.73439999999999</v>
      </c>
      <c r="P35" s="35">
        <f t="shared" si="4"/>
        <v>780.67990000000009</v>
      </c>
      <c r="Q35" s="36">
        <v>0</v>
      </c>
      <c r="R35" s="35">
        <f t="shared" si="6"/>
        <v>2334.3320000000003</v>
      </c>
      <c r="S35" s="40">
        <f t="shared" si="7"/>
        <v>650.75009999999997</v>
      </c>
      <c r="T35" s="40">
        <f t="shared" si="8"/>
        <v>1683.5819000000001</v>
      </c>
      <c r="U35" s="40">
        <f t="shared" si="5"/>
        <v>10360.249900000001</v>
      </c>
    </row>
    <row r="36" spans="1:21" ht="30" customHeight="1" x14ac:dyDescent="0.25">
      <c r="A36" s="32" t="s">
        <v>32</v>
      </c>
      <c r="B36" s="33" t="s">
        <v>57</v>
      </c>
      <c r="C36" s="33" t="s">
        <v>78</v>
      </c>
      <c r="D36" s="33" t="s">
        <v>42</v>
      </c>
      <c r="E36" s="34" t="s">
        <v>74</v>
      </c>
      <c r="F36" s="34" t="s">
        <v>93</v>
      </c>
      <c r="G36" s="34" t="s">
        <v>97</v>
      </c>
      <c r="H36" s="35">
        <v>10000</v>
      </c>
      <c r="I36" s="36">
        <v>0</v>
      </c>
      <c r="J36" s="36"/>
      <c r="K36" s="37">
        <v>25</v>
      </c>
      <c r="L36" s="35">
        <f t="shared" si="0"/>
        <v>287</v>
      </c>
      <c r="M36" s="35">
        <f t="shared" si="1"/>
        <v>709.99999999999989</v>
      </c>
      <c r="N36" s="35">
        <f t="shared" si="2"/>
        <v>110.00000000000001</v>
      </c>
      <c r="O36" s="35">
        <f t="shared" si="3"/>
        <v>304</v>
      </c>
      <c r="P36" s="35">
        <f t="shared" si="4"/>
        <v>709</v>
      </c>
      <c r="Q36" s="36">
        <v>0</v>
      </c>
      <c r="R36" s="35">
        <f t="shared" si="6"/>
        <v>2120</v>
      </c>
      <c r="S36" s="40">
        <f t="shared" si="7"/>
        <v>591</v>
      </c>
      <c r="T36" s="40">
        <f t="shared" si="8"/>
        <v>1529</v>
      </c>
      <c r="U36" s="40">
        <f t="shared" si="5"/>
        <v>9409</v>
      </c>
    </row>
    <row r="37" spans="1:21" ht="30" customHeight="1" x14ac:dyDescent="0.25">
      <c r="A37" s="32" t="s">
        <v>33</v>
      </c>
      <c r="B37" s="33" t="s">
        <v>66</v>
      </c>
      <c r="C37" s="33" t="s">
        <v>78</v>
      </c>
      <c r="D37" s="33" t="s">
        <v>42</v>
      </c>
      <c r="E37" s="34" t="s">
        <v>75</v>
      </c>
      <c r="F37" s="34" t="s">
        <v>93</v>
      </c>
      <c r="G37" s="34" t="s">
        <v>97</v>
      </c>
      <c r="H37" s="35">
        <v>12547.54</v>
      </c>
      <c r="I37" s="36">
        <v>0</v>
      </c>
      <c r="J37" s="36"/>
      <c r="K37" s="37">
        <v>25</v>
      </c>
      <c r="L37" s="35">
        <f t="shared" si="0"/>
        <v>360.11439800000005</v>
      </c>
      <c r="M37" s="35">
        <f t="shared" si="1"/>
        <v>890.87533999999994</v>
      </c>
      <c r="N37" s="35">
        <f t="shared" si="2"/>
        <v>138.02294000000003</v>
      </c>
      <c r="O37" s="35">
        <f t="shared" si="3"/>
        <v>381.44521600000002</v>
      </c>
      <c r="P37" s="35">
        <f t="shared" si="4"/>
        <v>889.62058600000012</v>
      </c>
      <c r="Q37" s="36">
        <v>0</v>
      </c>
      <c r="R37" s="35">
        <f t="shared" si="6"/>
        <v>2660.0784800000001</v>
      </c>
      <c r="S37" s="40">
        <f t="shared" si="7"/>
        <v>741.55961400000001</v>
      </c>
      <c r="T37" s="40">
        <f t="shared" si="8"/>
        <v>1918.5188659999999</v>
      </c>
      <c r="U37" s="40">
        <f t="shared" si="5"/>
        <v>11805.980386000001</v>
      </c>
    </row>
    <row r="38" spans="1:21" ht="30" customHeight="1" x14ac:dyDescent="0.25">
      <c r="A38" s="32" t="s">
        <v>34</v>
      </c>
      <c r="B38" s="33" t="s">
        <v>65</v>
      </c>
      <c r="C38" s="33" t="s">
        <v>78</v>
      </c>
      <c r="D38" s="33" t="s">
        <v>47</v>
      </c>
      <c r="E38" s="34" t="s">
        <v>74</v>
      </c>
      <c r="F38" s="34" t="s">
        <v>93</v>
      </c>
      <c r="G38" s="34" t="s">
        <v>97</v>
      </c>
      <c r="H38" s="35">
        <v>10000</v>
      </c>
      <c r="I38" s="36">
        <v>0</v>
      </c>
      <c r="J38" s="36"/>
      <c r="K38" s="37">
        <v>25</v>
      </c>
      <c r="L38" s="35">
        <f t="shared" si="0"/>
        <v>287</v>
      </c>
      <c r="M38" s="35">
        <f t="shared" si="1"/>
        <v>709.99999999999989</v>
      </c>
      <c r="N38" s="35">
        <f t="shared" si="2"/>
        <v>110.00000000000001</v>
      </c>
      <c r="O38" s="35">
        <f t="shared" si="3"/>
        <v>304</v>
      </c>
      <c r="P38" s="35">
        <f t="shared" si="4"/>
        <v>709</v>
      </c>
      <c r="Q38" s="36">
        <v>0</v>
      </c>
      <c r="R38" s="35">
        <f t="shared" si="6"/>
        <v>2120</v>
      </c>
      <c r="S38" s="40">
        <f t="shared" si="7"/>
        <v>591</v>
      </c>
      <c r="T38" s="40">
        <f t="shared" si="8"/>
        <v>1529</v>
      </c>
      <c r="U38" s="40">
        <f t="shared" si="5"/>
        <v>9409</v>
      </c>
    </row>
    <row r="39" spans="1:21" ht="30" customHeight="1" x14ac:dyDescent="0.25">
      <c r="A39" s="32" t="s">
        <v>35</v>
      </c>
      <c r="B39" s="33" t="s">
        <v>3</v>
      </c>
      <c r="C39" s="33" t="s">
        <v>78</v>
      </c>
      <c r="D39" s="33" t="s">
        <v>99</v>
      </c>
      <c r="E39" s="34" t="s">
        <v>74</v>
      </c>
      <c r="F39" s="34" t="s">
        <v>93</v>
      </c>
      <c r="G39" s="34" t="s">
        <v>97</v>
      </c>
      <c r="H39" s="35">
        <v>10000</v>
      </c>
      <c r="I39" s="36">
        <v>0</v>
      </c>
      <c r="J39" s="36"/>
      <c r="K39" s="37">
        <v>25</v>
      </c>
      <c r="L39" s="35">
        <f t="shared" si="0"/>
        <v>287</v>
      </c>
      <c r="M39" s="35">
        <f t="shared" si="1"/>
        <v>709.99999999999989</v>
      </c>
      <c r="N39" s="35">
        <f t="shared" si="2"/>
        <v>110.00000000000001</v>
      </c>
      <c r="O39" s="35">
        <f t="shared" si="3"/>
        <v>304</v>
      </c>
      <c r="P39" s="35">
        <f t="shared" si="4"/>
        <v>709</v>
      </c>
      <c r="Q39" s="35">
        <v>1350.12</v>
      </c>
      <c r="R39" s="35">
        <f t="shared" si="6"/>
        <v>3470.12</v>
      </c>
      <c r="S39" s="40">
        <f t="shared" si="7"/>
        <v>1941.12</v>
      </c>
      <c r="T39" s="40">
        <f t="shared" si="8"/>
        <v>1529</v>
      </c>
      <c r="U39" s="40">
        <f t="shared" si="5"/>
        <v>8058.88</v>
      </c>
    </row>
    <row r="40" spans="1:21" ht="30" customHeight="1" x14ac:dyDescent="0.25">
      <c r="A40" s="32" t="s">
        <v>36</v>
      </c>
      <c r="B40" s="33" t="s">
        <v>7</v>
      </c>
      <c r="C40" s="33" t="s">
        <v>78</v>
      </c>
      <c r="D40" s="33" t="s">
        <v>42</v>
      </c>
      <c r="E40" s="34" t="s">
        <v>74</v>
      </c>
      <c r="F40" s="34" t="s">
        <v>93</v>
      </c>
      <c r="G40" s="34" t="s">
        <v>97</v>
      </c>
      <c r="H40" s="35">
        <v>10000</v>
      </c>
      <c r="I40" s="36">
        <v>0</v>
      </c>
      <c r="J40" s="36"/>
      <c r="K40" s="37">
        <v>25</v>
      </c>
      <c r="L40" s="35">
        <f t="shared" si="0"/>
        <v>287</v>
      </c>
      <c r="M40" s="35">
        <f t="shared" si="1"/>
        <v>709.99999999999989</v>
      </c>
      <c r="N40" s="35">
        <f t="shared" si="2"/>
        <v>110.00000000000001</v>
      </c>
      <c r="O40" s="35">
        <f t="shared" si="3"/>
        <v>304</v>
      </c>
      <c r="P40" s="35">
        <f t="shared" si="4"/>
        <v>709</v>
      </c>
      <c r="Q40" s="36">
        <v>0</v>
      </c>
      <c r="R40" s="35">
        <f t="shared" si="6"/>
        <v>2120</v>
      </c>
      <c r="S40" s="40">
        <f t="shared" si="7"/>
        <v>591</v>
      </c>
      <c r="T40" s="40">
        <f t="shared" si="8"/>
        <v>1529</v>
      </c>
      <c r="U40" s="40">
        <f t="shared" si="5"/>
        <v>9409</v>
      </c>
    </row>
    <row r="41" spans="1:21" ht="30" customHeight="1" x14ac:dyDescent="0.25">
      <c r="A41" s="32" t="s">
        <v>37</v>
      </c>
      <c r="B41" s="33" t="s">
        <v>69</v>
      </c>
      <c r="C41" s="33" t="s">
        <v>76</v>
      </c>
      <c r="D41" s="33" t="s">
        <v>1</v>
      </c>
      <c r="E41" s="34" t="s">
        <v>74</v>
      </c>
      <c r="F41" s="34" t="s">
        <v>93</v>
      </c>
      <c r="G41" s="34" t="s">
        <v>97</v>
      </c>
      <c r="H41" s="35">
        <v>10000</v>
      </c>
      <c r="I41" s="36">
        <v>0</v>
      </c>
      <c r="J41" s="36"/>
      <c r="K41" s="37">
        <v>25</v>
      </c>
      <c r="L41" s="35">
        <f t="shared" si="0"/>
        <v>287</v>
      </c>
      <c r="M41" s="35">
        <f t="shared" si="1"/>
        <v>709.99999999999989</v>
      </c>
      <c r="N41" s="35">
        <f t="shared" si="2"/>
        <v>110.00000000000001</v>
      </c>
      <c r="O41" s="35">
        <f t="shared" si="3"/>
        <v>304</v>
      </c>
      <c r="P41" s="35">
        <f t="shared" si="4"/>
        <v>709</v>
      </c>
      <c r="Q41" s="36">
        <v>0</v>
      </c>
      <c r="R41" s="35">
        <f t="shared" si="6"/>
        <v>2120</v>
      </c>
      <c r="S41" s="40">
        <f t="shared" si="7"/>
        <v>591</v>
      </c>
      <c r="T41" s="40">
        <f t="shared" si="8"/>
        <v>1529</v>
      </c>
      <c r="U41" s="40">
        <f t="shared" si="5"/>
        <v>9409</v>
      </c>
    </row>
    <row r="42" spans="1:21" ht="30" customHeight="1" x14ac:dyDescent="0.25">
      <c r="A42" s="32" t="s">
        <v>38</v>
      </c>
      <c r="B42" s="33" t="s">
        <v>45</v>
      </c>
      <c r="C42" s="33" t="s">
        <v>76</v>
      </c>
      <c r="D42" s="33" t="s">
        <v>44</v>
      </c>
      <c r="E42" s="34" t="s">
        <v>74</v>
      </c>
      <c r="F42" s="34" t="s">
        <v>93</v>
      </c>
      <c r="G42" s="34" t="s">
        <v>97</v>
      </c>
      <c r="H42" s="35">
        <v>15615.6</v>
      </c>
      <c r="I42" s="36">
        <v>0</v>
      </c>
      <c r="J42" s="36"/>
      <c r="K42" s="37">
        <v>25</v>
      </c>
      <c r="L42" s="35">
        <f t="shared" si="0"/>
        <v>448.16772000000003</v>
      </c>
      <c r="M42" s="35">
        <f t="shared" si="1"/>
        <v>1108.7076</v>
      </c>
      <c r="N42" s="35">
        <f t="shared" si="2"/>
        <v>171.77160000000003</v>
      </c>
      <c r="O42" s="35">
        <f t="shared" si="3"/>
        <v>474.71424000000002</v>
      </c>
      <c r="P42" s="35">
        <f t="shared" si="4"/>
        <v>1107.1460400000001</v>
      </c>
      <c r="Q42" s="36">
        <v>0</v>
      </c>
      <c r="R42" s="35">
        <f t="shared" si="6"/>
        <v>3310.5072000000005</v>
      </c>
      <c r="S42" s="40">
        <f t="shared" si="7"/>
        <v>922.88196000000005</v>
      </c>
      <c r="T42" s="40">
        <f t="shared" si="8"/>
        <v>2387.6252400000003</v>
      </c>
      <c r="U42" s="40">
        <f t="shared" si="5"/>
        <v>14692.71804</v>
      </c>
    </row>
    <row r="43" spans="1:21" ht="30" customHeight="1" x14ac:dyDescent="0.25">
      <c r="A43" s="32" t="s">
        <v>39</v>
      </c>
      <c r="B43" s="33" t="s">
        <v>53</v>
      </c>
      <c r="C43" s="33" t="s">
        <v>77</v>
      </c>
      <c r="D43" s="33" t="s">
        <v>0</v>
      </c>
      <c r="E43" s="34" t="s">
        <v>75</v>
      </c>
      <c r="F43" s="34" t="s">
        <v>93</v>
      </c>
      <c r="G43" s="34" t="s">
        <v>97</v>
      </c>
      <c r="H43" s="35">
        <v>16691.68</v>
      </c>
      <c r="I43" s="36">
        <v>0</v>
      </c>
      <c r="J43" s="36">
        <v>3419.67</v>
      </c>
      <c r="K43" s="37">
        <v>25</v>
      </c>
      <c r="L43" s="35">
        <f t="shared" si="0"/>
        <v>479.05121600000001</v>
      </c>
      <c r="M43" s="35">
        <f t="shared" si="1"/>
        <v>1185.1092799999999</v>
      </c>
      <c r="N43" s="35">
        <f t="shared" si="2"/>
        <v>183.60848000000001</v>
      </c>
      <c r="O43" s="35">
        <f t="shared" si="3"/>
        <v>507.42707200000001</v>
      </c>
      <c r="P43" s="35">
        <f t="shared" si="4"/>
        <v>1183.440112</v>
      </c>
      <c r="Q43" s="36">
        <v>0</v>
      </c>
      <c r="R43" s="35">
        <f t="shared" si="6"/>
        <v>3538.63616</v>
      </c>
      <c r="S43" s="40">
        <f t="shared" si="7"/>
        <v>986.47828800000002</v>
      </c>
      <c r="T43" s="40">
        <f t="shared" si="8"/>
        <v>2552.1578719999998</v>
      </c>
      <c r="U43" s="40">
        <f t="shared" si="5"/>
        <v>15705.201712</v>
      </c>
    </row>
    <row r="44" spans="1:21" ht="30" customHeight="1" x14ac:dyDescent="0.25">
      <c r="A44" s="32" t="s">
        <v>40</v>
      </c>
      <c r="B44" s="33" t="s">
        <v>52</v>
      </c>
      <c r="C44" s="33" t="s">
        <v>77</v>
      </c>
      <c r="D44" s="33" t="s">
        <v>70</v>
      </c>
      <c r="E44" s="34" t="s">
        <v>75</v>
      </c>
      <c r="F44" s="34" t="s">
        <v>93</v>
      </c>
      <c r="G44" s="34" t="s">
        <v>97</v>
      </c>
      <c r="H44" s="35">
        <v>25323</v>
      </c>
      <c r="I44" s="36">
        <v>0</v>
      </c>
      <c r="J44" s="36"/>
      <c r="K44" s="37">
        <v>25</v>
      </c>
      <c r="L44" s="35">
        <f t="shared" si="0"/>
        <v>726.77009999999996</v>
      </c>
      <c r="M44" s="35">
        <f t="shared" si="1"/>
        <v>1797.9329999999998</v>
      </c>
      <c r="N44" s="35">
        <f t="shared" si="2"/>
        <v>278.55300000000005</v>
      </c>
      <c r="O44" s="35">
        <f t="shared" si="3"/>
        <v>769.81920000000002</v>
      </c>
      <c r="P44" s="35">
        <f t="shared" si="4"/>
        <v>1795.4007000000001</v>
      </c>
      <c r="Q44" s="36">
        <v>0</v>
      </c>
      <c r="R44" s="35">
        <f t="shared" si="6"/>
        <v>5368.4759999999997</v>
      </c>
      <c r="S44" s="40">
        <f t="shared" si="7"/>
        <v>1496.5893000000001</v>
      </c>
      <c r="T44" s="40">
        <f t="shared" si="8"/>
        <v>3871.8867</v>
      </c>
      <c r="U44" s="40">
        <f t="shared" si="5"/>
        <v>23826.4107</v>
      </c>
    </row>
    <row r="50" spans="3:3" x14ac:dyDescent="0.25">
      <c r="C50" s="6"/>
    </row>
    <row r="51" spans="3:3" ht="18.75" x14ac:dyDescent="0.3">
      <c r="C51" s="7" t="s">
        <v>95</v>
      </c>
    </row>
    <row r="52" spans="3:3" ht="18.75" x14ac:dyDescent="0.3">
      <c r="C52" s="7" t="s">
        <v>94</v>
      </c>
    </row>
  </sheetData>
  <mergeCells count="19">
    <mergeCell ref="S12:S13"/>
    <mergeCell ref="G11:G13"/>
    <mergeCell ref="J11:K13"/>
    <mergeCell ref="D5:W5"/>
    <mergeCell ref="A11:A13"/>
    <mergeCell ref="B11:B13"/>
    <mergeCell ref="C11:C13"/>
    <mergeCell ref="D11:D13"/>
    <mergeCell ref="E11:E13"/>
    <mergeCell ref="F11:F13"/>
    <mergeCell ref="H11:H13"/>
    <mergeCell ref="I11:I13"/>
    <mergeCell ref="L11:Q11"/>
    <mergeCell ref="R11:S11"/>
    <mergeCell ref="T11:T13"/>
    <mergeCell ref="C6:U6"/>
    <mergeCell ref="C7:U7"/>
    <mergeCell ref="Q12:Q13"/>
    <mergeCell ref="R12:R13"/>
  </mergeCells>
  <phoneticPr fontId="15" type="noConversion"/>
  <pageMargins left="0.7" right="0.7" top="0.75" bottom="0.75" header="0.3" footer="0.3"/>
  <pageSetup scale="18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Picture.8" shapeId="7169" r:id="rId4">
          <objectPr defaultSize="0" autoPict="0" r:id="rId5">
            <anchor moveWithCells="1" sizeWithCells="1">
              <from>
                <xdr:col>10</xdr:col>
                <xdr:colOff>85725</xdr:colOff>
                <xdr:row>0</xdr:row>
                <xdr:rowOff>171450</xdr:rowOff>
              </from>
              <to>
                <xdr:col>11</xdr:col>
                <xdr:colOff>904875</xdr:colOff>
                <xdr:row>4</xdr:row>
                <xdr:rowOff>104775</xdr:rowOff>
              </to>
            </anchor>
          </objectPr>
        </oleObject>
      </mc:Choice>
      <mc:Fallback>
        <oleObject progId="Word.Picture.8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113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2022-05-16T19:47:01Z</cp:lastPrinted>
  <dcterms:created xsi:type="dcterms:W3CDTF">2009-02-25T14:01:26Z</dcterms:created>
  <dcterms:modified xsi:type="dcterms:W3CDTF">2022-05-16T20:07:05Z</dcterms:modified>
</cp:coreProperties>
</file>