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08 AGOSTO\"/>
    </mc:Choice>
  </mc:AlternateContent>
  <xr:revisionPtr revIDLastSave="0" documentId="13_ncr:1_{3935A6E7-C37B-44EB-AB36-FD15F115EB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Ejecución " sheetId="3" r:id="rId1"/>
  </sheets>
  <definedNames>
    <definedName name="_xlnm.Print_Area" localSheetId="0">'Plantilla Ejecución 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D24" i="3"/>
  <c r="D17" i="3"/>
  <c r="C17" i="3"/>
  <c r="D84" i="3" l="1"/>
  <c r="D97" i="3" s="1"/>
  <c r="O46" i="3" l="1"/>
  <c r="O24" i="3"/>
  <c r="O17" i="3"/>
  <c r="C62" i="3"/>
  <c r="H72" i="3"/>
  <c r="C24" i="3" l="1"/>
  <c r="H62" i="3" l="1"/>
  <c r="P18" i="3" l="1"/>
  <c r="F17" i="3"/>
  <c r="G17" i="3"/>
  <c r="I17" i="3"/>
  <c r="J17" i="3"/>
  <c r="K17" i="3"/>
  <c r="L17" i="3"/>
  <c r="M17" i="3"/>
  <c r="N17" i="3"/>
  <c r="E17" i="3"/>
  <c r="B17" i="3"/>
  <c r="B24" i="3"/>
  <c r="B95" i="3"/>
  <c r="C95" i="3"/>
  <c r="P30" i="3" l="1"/>
  <c r="N46" i="3" l="1"/>
  <c r="C35" i="3" l="1"/>
  <c r="O62" i="3" l="1"/>
  <c r="O35" i="3"/>
  <c r="N72" i="3" l="1"/>
  <c r="O72" i="3"/>
  <c r="O84" i="3" s="1"/>
  <c r="O97" i="3" s="1"/>
  <c r="N62" i="3"/>
  <c r="N35" i="3"/>
  <c r="M24" i="3"/>
  <c r="N24" i="3"/>
  <c r="B72" i="3"/>
  <c r="C72" i="3"/>
  <c r="B62" i="3"/>
  <c r="B46" i="3"/>
  <c r="C46" i="3"/>
  <c r="E46" i="3"/>
  <c r="F46" i="3"/>
  <c r="G46" i="3"/>
  <c r="H46" i="3"/>
  <c r="I46" i="3"/>
  <c r="B35" i="3"/>
  <c r="E35" i="3"/>
  <c r="N84" i="3" l="1"/>
  <c r="C84" i="3"/>
  <c r="C97" i="3" s="1"/>
  <c r="B84" i="3"/>
  <c r="B97" i="3" s="1"/>
  <c r="P19" i="3"/>
  <c r="P20" i="3"/>
  <c r="P21" i="3"/>
  <c r="P22" i="3"/>
  <c r="P23" i="3"/>
  <c r="P25" i="3"/>
  <c r="P26" i="3"/>
  <c r="P27" i="3"/>
  <c r="P28" i="3"/>
  <c r="P29" i="3"/>
  <c r="P31" i="3"/>
  <c r="P32" i="3"/>
  <c r="P33" i="3"/>
  <c r="P34" i="3"/>
  <c r="P36" i="3"/>
  <c r="P37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3" i="3"/>
  <c r="P64" i="3"/>
  <c r="P65" i="3"/>
  <c r="P66" i="3"/>
  <c r="P67" i="3"/>
  <c r="P68" i="3"/>
  <c r="P69" i="3"/>
  <c r="P70" i="3"/>
  <c r="P71" i="3"/>
  <c r="P73" i="3"/>
  <c r="P74" i="3"/>
  <c r="P75" i="3"/>
  <c r="P76" i="3"/>
  <c r="P77" i="3"/>
  <c r="P78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93" i="3"/>
  <c r="P94" i="3"/>
  <c r="P96" i="3"/>
  <c r="P17" i="3" l="1"/>
  <c r="M72" i="3"/>
  <c r="M62" i="3"/>
  <c r="K46" i="3"/>
  <c r="L46" i="3"/>
  <c r="M46" i="3"/>
  <c r="M35" i="3"/>
  <c r="L24" i="3"/>
  <c r="G62" i="3" l="1"/>
  <c r="I62" i="3"/>
  <c r="J62" i="3"/>
  <c r="K62" i="3"/>
  <c r="L62" i="3"/>
  <c r="L72" i="3"/>
  <c r="L35" i="3"/>
  <c r="I72" i="3" l="1"/>
  <c r="J72" i="3"/>
  <c r="K72" i="3"/>
  <c r="K24" i="3"/>
  <c r="J46" i="3" l="1"/>
  <c r="P46" i="3" s="1"/>
  <c r="J35" i="3"/>
  <c r="K35" i="3"/>
  <c r="I35" i="3"/>
  <c r="J24" i="3"/>
  <c r="I24" i="3"/>
  <c r="H35" i="3" l="1"/>
  <c r="H24" i="3" l="1"/>
  <c r="F72" i="3" l="1"/>
  <c r="G72" i="3"/>
  <c r="G35" i="3"/>
  <c r="G24" i="3"/>
  <c r="F62" i="3" l="1"/>
  <c r="E62" i="3"/>
  <c r="F35" i="3"/>
  <c r="P35" i="3" s="1"/>
  <c r="F24" i="3"/>
  <c r="E24" i="3"/>
  <c r="P62" i="3" l="1"/>
  <c r="E72" i="3"/>
  <c r="P72" i="3" s="1"/>
  <c r="P24" i="3"/>
  <c r="J95" i="3" l="1"/>
  <c r="I95" i="3"/>
  <c r="J84" i="3"/>
  <c r="J97" i="3" l="1"/>
  <c r="I84" i="3" l="1"/>
  <c r="I97" i="3" s="1"/>
  <c r="E95" i="3" l="1"/>
  <c r="G84" i="3" l="1"/>
  <c r="E84" i="3" l="1"/>
  <c r="M84" i="3" l="1"/>
  <c r="N97" i="3" l="1"/>
  <c r="M95" i="3"/>
  <c r="M97" i="3" s="1"/>
  <c r="L84" i="3"/>
  <c r="K95" i="3" l="1"/>
  <c r="L95" i="3"/>
  <c r="L97" i="3" l="1"/>
  <c r="K84" i="3"/>
  <c r="K97" i="3" l="1"/>
  <c r="G95" i="3" l="1"/>
  <c r="G97" i="3" s="1"/>
  <c r="H95" i="3"/>
  <c r="H84" i="3"/>
  <c r="F84" i="3" l="1"/>
  <c r="P84" i="3" s="1"/>
  <c r="F95" i="3"/>
  <c r="P95" i="3" s="1"/>
  <c r="E97" i="3"/>
  <c r="H97" i="3"/>
  <c r="F97" i="3" l="1"/>
  <c r="P97" i="3" s="1"/>
</calcChain>
</file>

<file path=xl/sharedStrings.xml><?xml version="1.0" encoding="utf-8"?>
<sst xmlns="http://schemas.openxmlformats.org/spreadsheetml/2006/main" count="112" uniqueCount="111">
  <si>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</si>
  <si>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</si>
  <si>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</si>
  <si>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</si>
  <si>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</si>
  <si>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</si>
  <si>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</si>
  <si>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</si>
  <si>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</si>
  <si>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</si>
  <si>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</si>
  <si>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</si>
  <si>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</si>
  <si>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</si>
  <si>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</si>
  <si>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</si>
  <si>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</si>
  <si>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</si>
  <si>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</si>
  <si>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</si>
  <si>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</si>
  <si>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</si>
  <si>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</si>
  <si>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</si>
  <si>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</si>
  <si>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</si>
  <si>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</si>
  <si>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</si>
  <si>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</si>
  <si>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</si>
  <si>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</si>
  <si>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</si>
  <si>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</si>
  <si>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</si>
  <si>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</si>
  <si>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</si>
  <si>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</si>
  <si>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</si>
  <si>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</si>
  <si>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</si>
  <si>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</si>
  <si>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</si>
  <si>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</si>
  <si>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</si>
  <si>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</si>
  <si>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</si>
  <si>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</si>
  <si>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</si>
  <si>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</si>
  <si>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</si>
  <si>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</si>
  <si>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</si>
  <si>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</si>
  <si>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</si>
  <si>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</si>
  <si>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</si>
  <si>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</si>
  <si>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</si>
  <si>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</si>
  <si>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</si>
  <si>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</si>
  <si>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</si>
  <si>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</si>
  <si>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</si>
  <si>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</si>
  <si>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</si>
  <si>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</si>
  <si>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</si>
  <si>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</si>
  <si>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</si>
  <si>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</si>
  <si>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</si>
  <si>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</si>
  <si>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</si>
  <si>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</si>
  <si>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</si>
  <si>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</si>
  <si>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</si>
  <si>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</si>
  <si>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</si>
  <si>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</si>
  <si>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</si>
  <si>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</si>
  <si>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</si>
  <si>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</si>
  <si>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</si>
  <si>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</si>
  <si>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</si>
  <si>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</si>
  <si>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</si>
  <si>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</si>
  <si>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PRESIDENCIA DE LA REPUBLICA</t>
  </si>
  <si>
    <t>PLAN DE ASISTENCIA SOCAL DE LA PRESIDENCIA</t>
  </si>
  <si>
    <t xml:space="preserve">     2.2.6 - SEGUROS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</si>
  <si>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</si>
  <si>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</si>
  <si>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</si>
  <si>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</si>
  <si>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</si>
  <si>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</si>
  <si>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</si>
  <si>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Presupuesto Inicial</t>
  </si>
  <si>
    <t>Modificacion Presupuestaria</t>
  </si>
  <si>
    <t>Total Desvengado</t>
  </si>
  <si>
    <t xml:space="preserve"> </t>
  </si>
  <si>
    <t>Preparado por:</t>
  </si>
  <si>
    <t xml:space="preserve">Aprobado por: </t>
  </si>
  <si>
    <t>Sr Antonio Vilorio</t>
  </si>
  <si>
    <t>Nairobys Rodriguez</t>
  </si>
  <si>
    <t>Encdo. Dpto. Financiero</t>
  </si>
  <si>
    <t>Auxiliarde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</si>
</sst>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color theme="1"/>
      <name val="Trebuchet MS"/>
      <family val="2"/>
    </font>
    <font>
      <sz val="8.5"/>
      <color theme="1"/>
      <name val="Trebuchet MS"/>
      <family val="2"/>
    </font>
    <font>
      <sz val="7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8.5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43" fontId="5" fillId="0" borderId="0" xfId="0" applyNumberFormat="1" applyFont="1"/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/>
    <xf numFmtId="0" fontId="4" fillId="0" borderId="1" xfId="0" applyFont="1" applyBorder="1" applyAlignment="1">
      <alignment horizontal="left" vertical="center" wrapText="1"/>
    </xf>
    <xf numFmtId="9" fontId="5" fillId="0" borderId="0" xfId="2" applyFont="1"/>
    <xf numFmtId="0" fontId="5" fillId="0" borderId="1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3" fontId="6" fillId="0" borderId="0" xfId="0" applyNumberFormat="1" applyFont="1"/>
    <xf numFmtId="43" fontId="6" fillId="0" borderId="0" xfId="1" applyFont="1"/>
    <xf numFmtId="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3" fontId="5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4" fontId="5" fillId="4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4" fontId="5" fillId="5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4" fontId="5" fillId="6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vertical="center"/>
    </xf>
    <xf numFmtId="0" fontId="9" fillId="0" borderId="2" xfId="4" applyFont="1" applyBorder="1" applyAlignment="1">
      <alignment horizontal="center"/>
    </xf>
    <xf numFmtId="4" fontId="5" fillId="0" borderId="0" xfId="0" applyNumberFormat="1" applyFont="1"/>
    <xf numFmtId="0" fontId="9" fillId="0" borderId="0" xfId="4" applyFont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438150</xdr:colOff>
      <xdr:row>0</xdr:row>
      <xdr:rowOff>85725</xdr:rowOff>
    </xdr:from>
    <xdr:ext cx="2590800" cy="1428750"/>
    <xdr:pic>
      <xdr:nvPicPr>
        <xdr:cNvPr id="2" name="2 Imagen" descr="C:\Users\Johanna.Jimenez\Desktop\logo plan social-01png (2).png">
          <a:extLst>
            <a:ext uri="{FF2B5EF4-FFF2-40B4-BE49-F238E27FC236}">
              <a16:creationId xmlns:a16="http://schemas.microsoft.com/office/drawing/2014/main" id="{83251C32-4417-464A-B079-4888A4511A3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" t="13166" r="-1078" b="31166"/>
        <a:stretch/>
      </xdr:blipFill>
      <xdr:spPr bwMode="auto">
        <a:xfrm>
          <a:off x="6991350" y="85725"/>
          <a:ext cx="2590800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C114"/>
  <sheetViews>
    <sheetView showGridLines="0" tabSelected="1" topLeftCell="A93" zoomScaleNormal="100" workbookViewId="0">
      <selection sqref="A1:P114"/>
    </sheetView>
  </sheetViews>
  <sheetFormatPr baseColWidth="10" defaultColWidth="9.140625" defaultRowHeight="13.5" x14ac:dyDescent="0.3"/>
  <cols>
    <col min="1" max="1" width="42.140625" style="2" customWidth="1"/>
    <col min="2" max="2" width="14.42578125" style="2" bestFit="1" customWidth="1"/>
    <col min="3" max="3" width="13.7109375" style="2" bestFit="1" customWidth="1"/>
    <col min="4" max="4" width="13.5703125" style="2" customWidth="1"/>
    <col min="5" max="5" width="14.42578125" style="2" customWidth="1"/>
    <col min="6" max="6" width="12.5703125" style="2" customWidth="1"/>
    <col min="7" max="7" width="13.42578125" style="2" customWidth="1"/>
    <col min="8" max="8" width="13.5703125" style="2" bestFit="1" customWidth="1"/>
    <col min="9" max="11" width="12.42578125" style="2" bestFit="1" customWidth="1"/>
    <col min="12" max="12" width="14.28515625" style="2" customWidth="1"/>
    <col min="13" max="13" width="14.85546875" style="2" customWidth="1"/>
    <col min="14" max="14" width="14.28515625" style="2" bestFit="1" customWidth="1"/>
    <col min="15" max="15" width="14.28515625" style="2" customWidth="1"/>
    <col min="16" max="16" width="14.28515625" style="2" bestFit="1" customWidth="1"/>
    <col min="17" max="17" width="9.140625" style="2"/>
    <col min="18" max="18" width="96.7109375" style="2" bestFit="1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x14ac:dyDescent="0.3">
      <c r="A1" s="2" t="s">
        <v>104</v>
      </c>
    </row>
    <row r="10" spans="1:29" ht="18" x14ac:dyDescent="0.3">
      <c r="A10" s="54" t="s">
        <v>91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R10" s="3"/>
    </row>
    <row r="11" spans="1:29" ht="18" x14ac:dyDescent="0.3">
      <c r="A11" s="54" t="s">
        <v>92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R11" s="4"/>
    </row>
    <row r="12" spans="1:29" ht="18" x14ac:dyDescent="0.3">
      <c r="A12" s="54">
        <v>2025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R12" s="4"/>
    </row>
    <row r="13" spans="1:29" ht="18" x14ac:dyDescent="0.3">
      <c r="A13" s="54" t="s">
        <v>90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R13" s="4"/>
    </row>
    <row r="14" spans="1:29" ht="18" x14ac:dyDescent="0.35">
      <c r="A14" s="55" t="s">
        <v>35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R14" s="4"/>
    </row>
    <row r="15" spans="1:29" ht="27" x14ac:dyDescent="0.3">
      <c r="A15" s="43" t="s">
        <v>0</v>
      </c>
      <c r="B15" s="44" t="s">
        <v>101</v>
      </c>
      <c r="C15" s="44" t="s">
        <v>102</v>
      </c>
      <c r="D15" s="44" t="s">
        <v>78</v>
      </c>
      <c r="E15" s="44" t="s">
        <v>79</v>
      </c>
      <c r="F15" s="44" t="s">
        <v>80</v>
      </c>
      <c r="G15" s="44" t="s">
        <v>81</v>
      </c>
      <c r="H15" s="44" t="s">
        <v>82</v>
      </c>
      <c r="I15" s="44" t="s">
        <v>83</v>
      </c>
      <c r="J15" s="44" t="s">
        <v>84</v>
      </c>
      <c r="K15" s="44" t="s">
        <v>85</v>
      </c>
      <c r="L15" s="44" t="s">
        <v>86</v>
      </c>
      <c r="M15" s="44" t="s">
        <v>87</v>
      </c>
      <c r="N15" s="44" t="s">
        <v>88</v>
      </c>
      <c r="O15" s="44" t="s">
        <v>89</v>
      </c>
      <c r="P15" s="44" t="s">
        <v>103</v>
      </c>
      <c r="AB15" s="5"/>
      <c r="AC15" s="5"/>
    </row>
    <row r="16" spans="1:29" ht="20.25" customHeight="1" x14ac:dyDescent="0.3">
      <c r="A16" s="6" t="s">
        <v>1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5" ht="21" customHeight="1" x14ac:dyDescent="0.3">
      <c r="A17" s="17" t="s">
        <v>2</v>
      </c>
      <c r="B17" s="32">
        <f>SUM(B18:B22)</f>
        <v>445343687</v>
      </c>
      <c r="C17" s="32">
        <f>SUM(C18:C22)</f>
        <v>0</v>
      </c>
      <c r="D17" s="32">
        <f>SUM(D18:D22)</f>
        <v>27509797.510000002</v>
      </c>
      <c r="E17" s="32">
        <f t="shared" ref="E17" si="0">SUM(E18:E22)</f>
        <v>24110942.740000002</v>
      </c>
      <c r="F17" s="32">
        <f t="shared" ref="F17" si="1">SUM(F18:F22)</f>
        <v>32657745.409999996</v>
      </c>
      <c r="G17" s="32">
        <f t="shared" ref="G17" si="2">SUM(G18:G22)</f>
        <v>45458759.93</v>
      </c>
      <c r="H17" s="32">
        <f>SUM(H18:H22)</f>
        <v>31663640.890000001</v>
      </c>
      <c r="I17" s="32">
        <f t="shared" ref="I17" si="3">SUM(I18:I22)</f>
        <v>29234757.249999996</v>
      </c>
      <c r="J17" s="32">
        <f t="shared" ref="J17" si="4">SUM(J18:J22)</f>
        <v>29109455.539999999</v>
      </c>
      <c r="K17" s="32">
        <f t="shared" ref="K17" si="5">SUM(K18:K22)</f>
        <v>30419231.489999998</v>
      </c>
      <c r="L17" s="32">
        <f t="shared" ref="L17" si="6">SUM(L18:L22)</f>
        <v>0</v>
      </c>
      <c r="M17" s="32">
        <f>SUM(M18:M22)</f>
        <v>0</v>
      </c>
      <c r="N17" s="32">
        <f>SUM(N18:N22)</f>
        <v>0</v>
      </c>
      <c r="O17" s="32">
        <f>SUM(O18:O22)</f>
        <v>0</v>
      </c>
      <c r="P17" s="32">
        <f>SUM(P18:P22)</f>
        <v>250164330.76000005</v>
      </c>
      <c r="T17" s="10"/>
    </row>
    <row r="18" spans="1:25" s="13" customFormat="1" ht="15" x14ac:dyDescent="0.25">
      <c r="A18" s="11" t="s">
        <v>3</v>
      </c>
      <c r="B18" s="27">
        <v>321153667</v>
      </c>
      <c r="C18" s="27">
        <v>1598818</v>
      </c>
      <c r="D18" s="29">
        <v>23250846.140000001</v>
      </c>
      <c r="E18" s="30">
        <v>19765805.140000001</v>
      </c>
      <c r="F18" s="30">
        <v>28151278.449999999</v>
      </c>
      <c r="G18" s="30">
        <v>24628911.780000001</v>
      </c>
      <c r="H18" s="30">
        <v>26295641.949999999</v>
      </c>
      <c r="I18" s="30">
        <v>24550291.489999998</v>
      </c>
      <c r="J18" s="30">
        <v>24432270.960000001</v>
      </c>
      <c r="K18" s="30">
        <v>25758047.399999999</v>
      </c>
      <c r="L18" s="30"/>
      <c r="M18" s="30"/>
      <c r="N18" s="30"/>
      <c r="O18" s="30"/>
      <c r="P18" s="30">
        <f>SUM(D18:O18)</f>
        <v>196833093.31000003</v>
      </c>
      <c r="R18" s="21"/>
    </row>
    <row r="19" spans="1:25" s="13" customFormat="1" x14ac:dyDescent="0.25">
      <c r="A19" s="11" t="s">
        <v>4</v>
      </c>
      <c r="B19" s="27">
        <v>60223366</v>
      </c>
      <c r="C19" s="27">
        <v>-2064357</v>
      </c>
      <c r="D19" s="31">
        <v>1283000.8</v>
      </c>
      <c r="E19" s="20">
        <v>1358000.8</v>
      </c>
      <c r="F19" s="20">
        <v>1215250.3999999999</v>
      </c>
      <c r="G19" s="20">
        <v>17526782.91</v>
      </c>
      <c r="H19" s="20">
        <v>2095758.95</v>
      </c>
      <c r="I19" s="20">
        <v>1373250.4</v>
      </c>
      <c r="J19" s="20">
        <v>1373250.4</v>
      </c>
      <c r="K19" s="20">
        <v>1373250.4</v>
      </c>
      <c r="L19" s="20"/>
      <c r="M19" s="20"/>
      <c r="N19" s="20"/>
      <c r="O19" s="20"/>
      <c r="P19" s="30">
        <f t="shared" ref="P19:P80" si="7">SUM(D19:O19)</f>
        <v>27598545.059999995</v>
      </c>
      <c r="Q19" s="12"/>
      <c r="R19" s="12"/>
      <c r="S19" s="12"/>
      <c r="T19" s="12"/>
      <c r="U19" s="12"/>
      <c r="V19" s="12"/>
      <c r="W19" s="12"/>
      <c r="X19" s="12"/>
      <c r="Y19" s="12"/>
    </row>
    <row r="20" spans="1:25" s="13" customFormat="1" x14ac:dyDescent="0.25">
      <c r="A20" s="11" t="s">
        <v>36</v>
      </c>
      <c r="B20" s="27"/>
      <c r="C20" s="27"/>
      <c r="D20" s="31"/>
      <c r="E20" s="20"/>
      <c r="F20" s="20"/>
      <c r="G20" s="20"/>
      <c r="H20" s="20" t="s">
        <v>104</v>
      </c>
      <c r="I20" s="20"/>
      <c r="J20" s="20"/>
      <c r="K20" s="20"/>
      <c r="L20" s="20"/>
      <c r="M20" s="24"/>
      <c r="N20" s="24"/>
      <c r="O20" s="24"/>
      <c r="P20" s="30">
        <f t="shared" si="7"/>
        <v>0</v>
      </c>
      <c r="Q20" s="12"/>
      <c r="R20" s="12"/>
      <c r="S20" s="12"/>
      <c r="T20" s="12"/>
      <c r="U20" s="12"/>
      <c r="V20" s="12"/>
      <c r="W20" s="12"/>
      <c r="X20" s="12"/>
      <c r="Y20" s="12"/>
    </row>
    <row r="21" spans="1:25" s="13" customFormat="1" x14ac:dyDescent="0.25">
      <c r="A21" s="11" t="s">
        <v>5</v>
      </c>
      <c r="B21" s="27">
        <v>25494000</v>
      </c>
      <c r="C21" s="27"/>
      <c r="D21" s="3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0">
        <f t="shared" si="7"/>
        <v>0</v>
      </c>
      <c r="Q21" s="12"/>
      <c r="R21" s="12"/>
      <c r="S21" s="12"/>
      <c r="T21" s="12"/>
      <c r="U21" s="12"/>
      <c r="V21" s="12"/>
      <c r="W21" s="12"/>
      <c r="X21" s="12"/>
      <c r="Y21" s="12"/>
    </row>
    <row r="22" spans="1:25" s="13" customFormat="1" x14ac:dyDescent="0.25">
      <c r="A22" s="11" t="s">
        <v>6</v>
      </c>
      <c r="B22" s="27">
        <v>38472654</v>
      </c>
      <c r="C22" s="27">
        <v>465539</v>
      </c>
      <c r="D22" s="31">
        <v>2975950.57</v>
      </c>
      <c r="E22" s="20">
        <v>2987136.8</v>
      </c>
      <c r="F22" s="20">
        <v>3291216.56</v>
      </c>
      <c r="G22" s="20">
        <v>3303065.24</v>
      </c>
      <c r="H22" s="20">
        <v>3272239.99</v>
      </c>
      <c r="I22" s="20">
        <v>3311215.36</v>
      </c>
      <c r="J22" s="20">
        <v>3303934.18</v>
      </c>
      <c r="K22" s="20">
        <v>3287933.69</v>
      </c>
      <c r="L22" s="20"/>
      <c r="M22" s="20"/>
      <c r="N22" s="20"/>
      <c r="O22" s="20"/>
      <c r="P22" s="30">
        <f>SUM(D22:O22)</f>
        <v>25732692.390000001</v>
      </c>
      <c r="Q22" s="12"/>
      <c r="R22" s="12"/>
      <c r="S22" s="12"/>
      <c r="T22" s="12"/>
      <c r="U22" s="12"/>
      <c r="V22" s="12"/>
      <c r="W22" s="12"/>
      <c r="X22" s="12"/>
      <c r="Y22" s="12"/>
    </row>
    <row r="23" spans="1:25" s="13" customFormat="1" x14ac:dyDescent="0.25">
      <c r="A23" s="11"/>
      <c r="B23" s="27"/>
      <c r="C23" s="27"/>
      <c r="D23" s="3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0">
        <f t="shared" si="7"/>
        <v>0</v>
      </c>
      <c r="Q23" s="12"/>
      <c r="R23" s="12"/>
      <c r="S23" s="12"/>
      <c r="T23" s="12"/>
      <c r="U23" s="12"/>
      <c r="V23" s="12"/>
      <c r="W23" s="12"/>
      <c r="X23" s="12"/>
      <c r="Y23" s="12"/>
    </row>
    <row r="24" spans="1:25" s="13" customFormat="1" ht="19.5" customHeight="1" x14ac:dyDescent="0.25">
      <c r="A24" s="17" t="s">
        <v>7</v>
      </c>
      <c r="B24" s="32">
        <f>SUM(B25:B33)</f>
        <v>250669000</v>
      </c>
      <c r="C24" s="32">
        <f>SUM(C25:C33)</f>
        <v>2900000</v>
      </c>
      <c r="D24" s="32">
        <f>SUM(D25:D33)</f>
        <v>12394980.290000001</v>
      </c>
      <c r="E24" s="32">
        <f t="shared" ref="E24:H24" si="8">SUM(E25:E33)</f>
        <v>4327093.57</v>
      </c>
      <c r="F24" s="32">
        <f t="shared" si="8"/>
        <v>16665765.73</v>
      </c>
      <c r="G24" s="32">
        <f t="shared" si="8"/>
        <v>50307059.090000011</v>
      </c>
      <c r="H24" s="32">
        <f t="shared" si="8"/>
        <v>12488143.5</v>
      </c>
      <c r="I24" s="32">
        <f t="shared" ref="I24:N24" si="9">SUM(I25:I33)</f>
        <v>15927182.410000002</v>
      </c>
      <c r="J24" s="32">
        <f t="shared" si="9"/>
        <v>11940342.649999999</v>
      </c>
      <c r="K24" s="32">
        <f t="shared" si="9"/>
        <v>12356568.460000001</v>
      </c>
      <c r="L24" s="32">
        <f t="shared" si="9"/>
        <v>0</v>
      </c>
      <c r="M24" s="32">
        <f t="shared" si="9"/>
        <v>0</v>
      </c>
      <c r="N24" s="32">
        <f t="shared" si="9"/>
        <v>0</v>
      </c>
      <c r="O24" s="32">
        <f>SUM(O25:O33)</f>
        <v>0</v>
      </c>
      <c r="P24" s="33">
        <f t="shared" si="7"/>
        <v>136407135.70000002</v>
      </c>
      <c r="Q24" s="12"/>
      <c r="R24" s="12"/>
      <c r="S24" s="12"/>
      <c r="T24" s="12"/>
      <c r="U24" s="12"/>
      <c r="V24" s="12"/>
      <c r="W24" s="12"/>
      <c r="X24" s="12"/>
      <c r="Y24" s="12"/>
    </row>
    <row r="25" spans="1:25" s="13" customFormat="1" x14ac:dyDescent="0.25">
      <c r="A25" s="11" t="s">
        <v>8</v>
      </c>
      <c r="B25" s="27">
        <v>26560000</v>
      </c>
      <c r="C25" s="27"/>
      <c r="D25" s="31">
        <v>2974399.15</v>
      </c>
      <c r="E25" s="31">
        <v>824818.43</v>
      </c>
      <c r="F25" s="20">
        <v>2780681.21</v>
      </c>
      <c r="G25" s="20">
        <v>1816765.27</v>
      </c>
      <c r="H25" s="20">
        <v>948460.89</v>
      </c>
      <c r="I25" s="20">
        <v>2851139.89</v>
      </c>
      <c r="J25" s="20">
        <v>1033505.92</v>
      </c>
      <c r="K25" s="20">
        <v>2920192.06</v>
      </c>
      <c r="L25" s="20"/>
      <c r="M25" s="20"/>
      <c r="N25" s="20"/>
      <c r="O25" s="20"/>
      <c r="P25" s="30">
        <f t="shared" si="7"/>
        <v>16149962.820000002</v>
      </c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3" customFormat="1" x14ac:dyDescent="0.25">
      <c r="A26" s="11" t="s">
        <v>9</v>
      </c>
      <c r="B26" s="27">
        <v>8350000</v>
      </c>
      <c r="C26" s="27"/>
      <c r="D26" s="31"/>
      <c r="E26" s="20"/>
      <c r="F26" s="20"/>
      <c r="G26" s="20"/>
      <c r="H26" s="20">
        <v>191975.61</v>
      </c>
      <c r="I26" s="20">
        <v>95987.81</v>
      </c>
      <c r="J26" s="20"/>
      <c r="K26" s="20">
        <v>388633</v>
      </c>
      <c r="L26" s="20"/>
      <c r="M26" s="20"/>
      <c r="N26" s="20"/>
      <c r="O26" s="20"/>
      <c r="P26" s="30">
        <f t="shared" si="7"/>
        <v>676596.41999999993</v>
      </c>
      <c r="Q26" s="12"/>
      <c r="R26" s="12"/>
      <c r="S26" s="12"/>
      <c r="T26" s="12"/>
      <c r="U26" s="12"/>
      <c r="V26" s="12"/>
      <c r="W26" s="12"/>
      <c r="X26" s="12"/>
      <c r="Y26" s="12"/>
    </row>
    <row r="27" spans="1:25" s="13" customFormat="1" x14ac:dyDescent="0.25">
      <c r="A27" s="11" t="s">
        <v>10</v>
      </c>
      <c r="B27" s="27">
        <v>20000000</v>
      </c>
      <c r="C27" s="27"/>
      <c r="D27" s="31"/>
      <c r="E27" s="20"/>
      <c r="F27" s="20"/>
      <c r="G27" s="20"/>
      <c r="H27" s="20"/>
      <c r="I27" s="20"/>
      <c r="J27" s="20"/>
      <c r="K27" s="20">
        <v>5350000</v>
      </c>
      <c r="L27" s="20"/>
      <c r="M27" s="20"/>
      <c r="N27" s="20"/>
      <c r="O27" s="20"/>
      <c r="P27" s="30">
        <f t="shared" si="7"/>
        <v>5350000</v>
      </c>
      <c r="Q27" s="12"/>
      <c r="R27" s="12"/>
      <c r="S27" s="12"/>
      <c r="T27" s="12"/>
      <c r="U27" s="12"/>
      <c r="V27" s="12"/>
      <c r="W27" s="12"/>
      <c r="X27" s="12"/>
      <c r="Y27" s="12"/>
    </row>
    <row r="28" spans="1:25" s="13" customFormat="1" x14ac:dyDescent="0.25">
      <c r="A28" s="11" t="s">
        <v>11</v>
      </c>
      <c r="B28" s="27">
        <v>7420000</v>
      </c>
      <c r="C28" s="27"/>
      <c r="D28" s="31"/>
      <c r="E28" s="20"/>
      <c r="F28" s="20"/>
      <c r="G28" s="20"/>
      <c r="H28" s="20"/>
      <c r="I28" s="20">
        <v>225641.1</v>
      </c>
      <c r="J28" s="20">
        <v>441581.1</v>
      </c>
      <c r="K28" s="20">
        <v>215940</v>
      </c>
      <c r="L28" s="20"/>
      <c r="M28" s="20"/>
      <c r="N28" s="20"/>
      <c r="O28" s="20"/>
      <c r="P28" s="30">
        <f t="shared" si="7"/>
        <v>883162.2</v>
      </c>
      <c r="Q28" s="12"/>
      <c r="R28" s="12"/>
      <c r="S28" s="12"/>
      <c r="T28" s="12"/>
      <c r="U28" s="12"/>
      <c r="V28" s="12"/>
      <c r="W28" s="12"/>
      <c r="X28" s="12"/>
      <c r="Y28" s="12"/>
    </row>
    <row r="29" spans="1:25" s="13" customFormat="1" x14ac:dyDescent="0.25">
      <c r="A29" s="11" t="s">
        <v>12</v>
      </c>
      <c r="B29" s="27">
        <v>105309000</v>
      </c>
      <c r="C29" s="27"/>
      <c r="D29" s="31">
        <v>221826.33</v>
      </c>
      <c r="E29" s="20">
        <v>115796.96</v>
      </c>
      <c r="F29" s="20">
        <v>10560063.91</v>
      </c>
      <c r="G29" s="20">
        <v>46133066.850000001</v>
      </c>
      <c r="H29" s="20">
        <v>9891900.3300000001</v>
      </c>
      <c r="I29" s="20">
        <v>9792075.3300000001</v>
      </c>
      <c r="J29" s="20">
        <v>9861287.2899999991</v>
      </c>
      <c r="K29" s="20">
        <v>434782.05</v>
      </c>
      <c r="L29" s="20"/>
      <c r="M29" s="20"/>
      <c r="N29" s="20"/>
      <c r="O29" s="20"/>
      <c r="P29" s="30">
        <f t="shared" si="7"/>
        <v>87010799.049999997</v>
      </c>
      <c r="Q29" s="12"/>
      <c r="R29" s="12"/>
      <c r="S29" s="12"/>
      <c r="T29" s="12"/>
      <c r="U29" s="12"/>
      <c r="V29" s="12"/>
      <c r="W29" s="12"/>
      <c r="X29" s="12"/>
      <c r="Y29" s="12"/>
    </row>
    <row r="30" spans="1:25" s="13" customFormat="1" x14ac:dyDescent="0.25">
      <c r="A30" s="11" t="s">
        <v>93</v>
      </c>
      <c r="B30" s="27">
        <v>16800000</v>
      </c>
      <c r="C30" s="27"/>
      <c r="D30" s="31">
        <v>9198754.8100000005</v>
      </c>
      <c r="E30" s="20"/>
      <c r="F30" s="20">
        <v>288120.61</v>
      </c>
      <c r="G30" s="20">
        <v>287399.52</v>
      </c>
      <c r="H30" s="20">
        <v>284515.15999999997</v>
      </c>
      <c r="I30" s="20"/>
      <c r="J30" s="20"/>
      <c r="K30" s="20">
        <v>849940.03</v>
      </c>
      <c r="L30" s="20"/>
      <c r="M30" s="20"/>
      <c r="N30" s="20"/>
      <c r="O30" s="20"/>
      <c r="P30" s="30">
        <f t="shared" si="7"/>
        <v>10908730.129999999</v>
      </c>
      <c r="Q30" s="12"/>
      <c r="R30" s="12"/>
      <c r="S30" s="12"/>
      <c r="T30" s="12"/>
      <c r="U30" s="12"/>
      <c r="V30" s="12"/>
      <c r="W30" s="12"/>
      <c r="X30" s="12"/>
      <c r="Y30" s="12"/>
    </row>
    <row r="31" spans="1:25" s="13" customFormat="1" ht="28.5" customHeight="1" x14ac:dyDescent="0.25">
      <c r="A31" s="11" t="s">
        <v>13</v>
      </c>
      <c r="B31" s="27">
        <v>24170000</v>
      </c>
      <c r="C31" s="27">
        <v>1900000</v>
      </c>
      <c r="D31" s="31"/>
      <c r="E31" s="20"/>
      <c r="F31" s="20"/>
      <c r="G31" s="20">
        <v>1190727.45</v>
      </c>
      <c r="H31" s="20">
        <v>681591.51</v>
      </c>
      <c r="I31" s="20">
        <v>469558.23</v>
      </c>
      <c r="J31" s="20">
        <v>765454.97</v>
      </c>
      <c r="K31" s="20">
        <v>1360924.39</v>
      </c>
      <c r="L31" s="20"/>
      <c r="M31" s="20"/>
      <c r="N31" s="20"/>
      <c r="O31" s="20"/>
      <c r="P31" s="30">
        <f t="shared" si="7"/>
        <v>4468256.55</v>
      </c>
      <c r="Q31" s="12"/>
      <c r="R31" s="12"/>
      <c r="S31" s="12"/>
      <c r="T31" s="12"/>
      <c r="U31" s="12"/>
      <c r="V31" s="12"/>
      <c r="W31" s="12"/>
      <c r="X31" s="12"/>
      <c r="Y31" s="12"/>
    </row>
    <row r="32" spans="1:25" s="13" customFormat="1" ht="27" x14ac:dyDescent="0.25">
      <c r="A32" s="11" t="s">
        <v>14</v>
      </c>
      <c r="B32" s="27">
        <v>34100000</v>
      </c>
      <c r="C32" s="27"/>
      <c r="D32" s="31"/>
      <c r="E32" s="20">
        <v>291286.63</v>
      </c>
      <c r="F32" s="20">
        <v>536900</v>
      </c>
      <c r="G32" s="20">
        <v>879100</v>
      </c>
      <c r="H32" s="20">
        <v>489700</v>
      </c>
      <c r="I32" s="20">
        <v>1374700</v>
      </c>
      <c r="J32" s="20">
        <v>-161486.63</v>
      </c>
      <c r="K32" s="20">
        <v>283200</v>
      </c>
      <c r="L32" s="20"/>
      <c r="M32" s="20"/>
      <c r="N32" s="20"/>
      <c r="O32" s="20"/>
      <c r="P32" s="30">
        <f t="shared" si="7"/>
        <v>3693400</v>
      </c>
      <c r="Q32" s="12"/>
      <c r="R32" s="12"/>
      <c r="S32" s="12"/>
      <c r="T32" s="12"/>
      <c r="U32" s="12"/>
      <c r="V32" s="12"/>
      <c r="W32" s="12"/>
      <c r="X32" s="12"/>
      <c r="Y32" s="12"/>
    </row>
    <row r="33" spans="1:25" s="13" customFormat="1" x14ac:dyDescent="0.25">
      <c r="A33" s="11" t="s">
        <v>37</v>
      </c>
      <c r="B33" s="27">
        <v>7960000</v>
      </c>
      <c r="C33" s="27">
        <v>1000000</v>
      </c>
      <c r="D33" s="31"/>
      <c r="E33" s="20">
        <v>3095191.55</v>
      </c>
      <c r="F33" s="20">
        <v>2500000</v>
      </c>
      <c r="G33" s="20"/>
      <c r="H33" s="20"/>
      <c r="I33" s="20">
        <v>1118080.05</v>
      </c>
      <c r="J33" s="20"/>
      <c r="K33" s="20">
        <v>552956.93000000005</v>
      </c>
      <c r="L33" s="20"/>
      <c r="M33" s="20"/>
      <c r="N33" s="20"/>
      <c r="O33" s="20"/>
      <c r="P33" s="30">
        <f t="shared" si="7"/>
        <v>7266228.5299999993</v>
      </c>
      <c r="Q33" s="12"/>
      <c r="R33" s="12"/>
      <c r="S33" s="12"/>
      <c r="T33" s="12"/>
      <c r="U33" s="12"/>
      <c r="V33" s="12"/>
      <c r="W33" s="12"/>
      <c r="X33" s="12"/>
      <c r="Y33" s="12"/>
    </row>
    <row r="34" spans="1:25" s="13" customFormat="1" x14ac:dyDescent="0.25">
      <c r="A34" s="11"/>
      <c r="B34" s="34"/>
      <c r="C34" s="34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30">
        <f t="shared" si="7"/>
        <v>0</v>
      </c>
      <c r="Q34" s="12"/>
      <c r="R34" s="12"/>
      <c r="S34" s="12"/>
      <c r="T34" s="12"/>
      <c r="U34" s="12"/>
      <c r="V34" s="12"/>
      <c r="W34" s="12"/>
      <c r="X34" s="12"/>
      <c r="Y34" s="12"/>
    </row>
    <row r="35" spans="1:25" s="13" customFormat="1" ht="15" customHeight="1" x14ac:dyDescent="0.25">
      <c r="A35" s="17" t="s">
        <v>15</v>
      </c>
      <c r="B35" s="32">
        <f t="shared" ref="B35:E35" si="10">SUM(B36:B44)</f>
        <v>3827893504</v>
      </c>
      <c r="C35" s="32">
        <f>SUM(C36:C44)</f>
        <v>-2900000</v>
      </c>
      <c r="D35" s="32">
        <v>0</v>
      </c>
      <c r="E35" s="32">
        <f t="shared" si="10"/>
        <v>92595000</v>
      </c>
      <c r="F35" s="32">
        <f>SUM(F36:F44)</f>
        <v>150758186.22</v>
      </c>
      <c r="G35" s="32">
        <f>SUM(G36:G44)</f>
        <v>179104175.73999998</v>
      </c>
      <c r="H35" s="32">
        <f t="shared" ref="H35" si="11">SUM(H36:H44)</f>
        <v>491947632.41999996</v>
      </c>
      <c r="I35" s="32">
        <f>SUM(I36:I44)</f>
        <v>593313434.55999994</v>
      </c>
      <c r="J35" s="32">
        <f t="shared" ref="J35:O35" si="12">SUM(J36:J44)</f>
        <v>470896068.17000002</v>
      </c>
      <c r="K35" s="32">
        <f t="shared" si="12"/>
        <v>73406599.070000008</v>
      </c>
      <c r="L35" s="32">
        <f t="shared" si="12"/>
        <v>0</v>
      </c>
      <c r="M35" s="32">
        <f t="shared" si="12"/>
        <v>0</v>
      </c>
      <c r="N35" s="32">
        <f t="shared" si="12"/>
        <v>0</v>
      </c>
      <c r="O35" s="32">
        <f t="shared" si="12"/>
        <v>0</v>
      </c>
      <c r="P35" s="33">
        <f t="shared" si="7"/>
        <v>2052021096.1799998</v>
      </c>
      <c r="Q35" s="12"/>
      <c r="R35" s="12"/>
      <c r="S35" s="12"/>
      <c r="T35" s="12"/>
      <c r="U35" s="12"/>
      <c r="V35" s="12"/>
      <c r="W35" s="12"/>
      <c r="X35" s="12"/>
      <c r="Y35" s="12"/>
    </row>
    <row r="36" spans="1:25" s="13" customFormat="1" x14ac:dyDescent="0.25">
      <c r="A36" s="11" t="s">
        <v>16</v>
      </c>
      <c r="B36" s="27">
        <v>3652712135</v>
      </c>
      <c r="C36" s="27">
        <v>-1438000</v>
      </c>
      <c r="D36" s="31"/>
      <c r="E36" s="20">
        <v>92595000</v>
      </c>
      <c r="F36" s="20">
        <v>149428786.22</v>
      </c>
      <c r="G36" s="20">
        <v>154977800.19999999</v>
      </c>
      <c r="H36" s="20">
        <v>464473949.76999998</v>
      </c>
      <c r="I36" s="20">
        <v>581061828.13999999</v>
      </c>
      <c r="J36" s="20">
        <v>450798279.29000002</v>
      </c>
      <c r="K36" s="20">
        <v>62856711.119999997</v>
      </c>
      <c r="L36" s="20"/>
      <c r="M36" s="20"/>
      <c r="N36" s="20"/>
      <c r="O36" s="20"/>
      <c r="P36" s="30">
        <f t="shared" si="7"/>
        <v>1956192354.7399998</v>
      </c>
      <c r="Q36" s="12"/>
      <c r="R36" s="12"/>
      <c r="S36" s="12"/>
      <c r="T36" s="12"/>
      <c r="U36" s="12"/>
      <c r="V36" s="12"/>
      <c r="W36" s="12"/>
      <c r="X36" s="12"/>
      <c r="Y36" s="12"/>
    </row>
    <row r="37" spans="1:25" s="13" customFormat="1" x14ac:dyDescent="0.25">
      <c r="A37" s="11" t="s">
        <v>17</v>
      </c>
      <c r="B37" s="27">
        <v>7200000</v>
      </c>
      <c r="C37" s="27">
        <v>1300000</v>
      </c>
      <c r="D37" s="31"/>
      <c r="E37" s="20"/>
      <c r="F37" s="20"/>
      <c r="G37" s="20"/>
      <c r="H37" s="20"/>
      <c r="I37" s="20">
        <v>24520.400000000001</v>
      </c>
      <c r="J37" s="20">
        <v>1657803.36</v>
      </c>
      <c r="K37" s="20">
        <v>1461563.2</v>
      </c>
      <c r="L37" s="20"/>
      <c r="M37" s="20"/>
      <c r="N37" s="20"/>
      <c r="O37" s="20"/>
      <c r="P37" s="30">
        <f t="shared" si="7"/>
        <v>3143886.96</v>
      </c>
      <c r="Q37" s="12"/>
      <c r="R37" s="12"/>
      <c r="S37" s="12"/>
      <c r="T37" s="12"/>
      <c r="U37" s="12"/>
      <c r="V37" s="12"/>
      <c r="W37" s="12"/>
      <c r="X37" s="12"/>
      <c r="Y37" s="12"/>
    </row>
    <row r="38" spans="1:25" s="13" customFormat="1" x14ac:dyDescent="0.25">
      <c r="A38" s="11" t="s">
        <v>18</v>
      </c>
      <c r="B38" s="27">
        <v>3200000</v>
      </c>
      <c r="C38" s="27">
        <v>1000000</v>
      </c>
      <c r="D38" s="31"/>
      <c r="E38" s="20"/>
      <c r="F38" s="20"/>
      <c r="G38" s="20"/>
      <c r="H38" s="20">
        <v>299602</v>
      </c>
      <c r="I38" s="20">
        <v>666033.30000000005</v>
      </c>
      <c r="J38" s="20">
        <v>-191042</v>
      </c>
      <c r="K38" s="20"/>
      <c r="L38" s="20"/>
      <c r="M38" s="20"/>
      <c r="N38" s="20"/>
      <c r="O38" s="20"/>
      <c r="P38" s="30">
        <f t="shared" si="7"/>
        <v>774593.3</v>
      </c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3" customFormat="1" x14ac:dyDescent="0.25">
      <c r="A39" s="11" t="s">
        <v>19</v>
      </c>
      <c r="B39" s="27">
        <v>10000000</v>
      </c>
      <c r="C39" s="27"/>
      <c r="D39" s="31"/>
      <c r="E39" s="20"/>
      <c r="F39" s="20"/>
      <c r="G39" s="20"/>
      <c r="H39" s="20"/>
      <c r="I39" s="20"/>
      <c r="J39" s="20">
        <v>1548791</v>
      </c>
      <c r="K39" s="20"/>
      <c r="L39" s="20"/>
      <c r="M39" s="20"/>
      <c r="N39" s="20"/>
      <c r="O39" s="20"/>
      <c r="P39" s="30">
        <f t="shared" si="7"/>
        <v>1548791</v>
      </c>
      <c r="Q39" s="12"/>
      <c r="R39" s="12"/>
      <c r="S39" s="12"/>
      <c r="T39" s="12"/>
      <c r="U39" s="12"/>
      <c r="V39" s="12"/>
      <c r="W39" s="12"/>
      <c r="X39" s="12"/>
      <c r="Y39" s="12"/>
    </row>
    <row r="40" spans="1:25" s="13" customFormat="1" x14ac:dyDescent="0.25">
      <c r="A40" s="11" t="s">
        <v>20</v>
      </c>
      <c r="B40" s="27">
        <v>9010000</v>
      </c>
      <c r="C40" s="27">
        <v>100000</v>
      </c>
      <c r="D40" s="31"/>
      <c r="E40" s="20"/>
      <c r="F40" s="20"/>
      <c r="G40" s="20"/>
      <c r="H40" s="20"/>
      <c r="I40" s="20">
        <v>4563700.7300000004</v>
      </c>
      <c r="J40" s="20"/>
      <c r="K40" s="20">
        <v>992131.35</v>
      </c>
      <c r="L40" s="20"/>
      <c r="M40" s="20"/>
      <c r="N40" s="20"/>
      <c r="O40" s="20"/>
      <c r="P40" s="30">
        <f t="shared" si="7"/>
        <v>5555832.0800000001</v>
      </c>
      <c r="Q40" s="12"/>
      <c r="R40" s="12"/>
      <c r="S40" s="12"/>
      <c r="T40" s="12"/>
      <c r="U40" s="12"/>
      <c r="V40" s="12"/>
      <c r="W40" s="12"/>
      <c r="X40" s="12"/>
      <c r="Y40" s="12"/>
    </row>
    <row r="41" spans="1:25" s="13" customFormat="1" ht="27" x14ac:dyDescent="0.25">
      <c r="A41" s="11" t="s">
        <v>21</v>
      </c>
      <c r="B41" s="27">
        <v>32482363</v>
      </c>
      <c r="C41" s="27">
        <v>-7412000</v>
      </c>
      <c r="D41" s="31"/>
      <c r="E41" s="20"/>
      <c r="F41" s="20"/>
      <c r="G41" s="20"/>
      <c r="H41" s="20"/>
      <c r="I41" s="20"/>
      <c r="J41" s="20">
        <v>10602362.369999999</v>
      </c>
      <c r="K41" s="20">
        <v>455775</v>
      </c>
      <c r="L41" s="20"/>
      <c r="M41" s="20"/>
      <c r="N41" s="20"/>
      <c r="O41" s="20"/>
      <c r="P41" s="30">
        <f t="shared" si="7"/>
        <v>11058137.369999999</v>
      </c>
      <c r="Q41" s="12"/>
      <c r="R41" s="12"/>
      <c r="S41" s="12"/>
      <c r="T41" s="12"/>
      <c r="U41" s="12"/>
      <c r="V41" s="12"/>
      <c r="W41" s="12"/>
      <c r="X41" s="12"/>
      <c r="Y41" s="12"/>
    </row>
    <row r="42" spans="1:25" s="13" customFormat="1" ht="27" x14ac:dyDescent="0.25">
      <c r="A42" s="11" t="s">
        <v>22</v>
      </c>
      <c r="B42" s="27">
        <v>31700000</v>
      </c>
      <c r="C42" s="27">
        <v>900000</v>
      </c>
      <c r="D42" s="31"/>
      <c r="E42" s="20"/>
      <c r="F42" s="20">
        <v>1329400</v>
      </c>
      <c r="G42" s="20">
        <v>425600</v>
      </c>
      <c r="H42" s="20">
        <v>1807600</v>
      </c>
      <c r="I42" s="20">
        <v>2125999.87</v>
      </c>
      <c r="J42" s="20">
        <v>1542200</v>
      </c>
      <c r="K42" s="20">
        <v>2020420</v>
      </c>
      <c r="L42" s="20"/>
      <c r="M42" s="20"/>
      <c r="N42" s="20"/>
      <c r="O42" s="20"/>
      <c r="P42" s="30">
        <f t="shared" si="7"/>
        <v>9251219.870000001</v>
      </c>
      <c r="Q42" s="12"/>
      <c r="R42" s="12"/>
      <c r="S42" s="12"/>
      <c r="T42" s="12"/>
      <c r="U42" s="12"/>
      <c r="V42" s="12"/>
      <c r="W42" s="12"/>
      <c r="X42" s="12"/>
      <c r="Y42" s="12"/>
    </row>
    <row r="43" spans="1:25" s="13" customFormat="1" ht="27" x14ac:dyDescent="0.25">
      <c r="A43" s="11" t="s">
        <v>38</v>
      </c>
      <c r="B43" s="27"/>
      <c r="C43" s="27"/>
      <c r="D43" s="3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30">
        <f t="shared" si="7"/>
        <v>0</v>
      </c>
      <c r="Q43" s="12"/>
      <c r="R43" s="12"/>
      <c r="S43" s="12"/>
      <c r="T43" s="12"/>
      <c r="U43" s="12"/>
      <c r="V43" s="12"/>
      <c r="W43" s="12"/>
      <c r="X43" s="12"/>
      <c r="Y43" s="12"/>
    </row>
    <row r="44" spans="1:25" s="13" customFormat="1" x14ac:dyDescent="0.25">
      <c r="A44" s="11" t="s">
        <v>23</v>
      </c>
      <c r="B44" s="27">
        <v>81589006</v>
      </c>
      <c r="C44" s="27">
        <v>2650000</v>
      </c>
      <c r="D44" s="31"/>
      <c r="E44" s="20"/>
      <c r="F44" s="20"/>
      <c r="G44" s="20">
        <v>23700775.539999999</v>
      </c>
      <c r="H44" s="20">
        <v>25366480.649999999</v>
      </c>
      <c r="I44" s="20">
        <v>4871352.12</v>
      </c>
      <c r="J44" s="20">
        <v>4937674.1500000004</v>
      </c>
      <c r="K44" s="20">
        <v>5619998.4000000004</v>
      </c>
      <c r="L44" s="20"/>
      <c r="M44" s="20"/>
      <c r="N44" s="20"/>
      <c r="O44" s="20"/>
      <c r="P44" s="30">
        <f t="shared" si="7"/>
        <v>64496280.859999992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s="13" customFormat="1" x14ac:dyDescent="0.25">
      <c r="A45" s="11"/>
      <c r="B45" s="27"/>
      <c r="C45" s="27"/>
      <c r="D45" s="3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0">
        <f t="shared" si="7"/>
        <v>0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s="13" customFormat="1" x14ac:dyDescent="0.25">
      <c r="A46" s="17" t="s">
        <v>24</v>
      </c>
      <c r="B46" s="32">
        <f t="shared" ref="B46:I46" si="13">SUM(B47:B53)</f>
        <v>12000000</v>
      </c>
      <c r="C46" s="32">
        <f t="shared" si="13"/>
        <v>0</v>
      </c>
      <c r="D46" s="32">
        <v>0</v>
      </c>
      <c r="E46" s="32">
        <f t="shared" si="13"/>
        <v>0</v>
      </c>
      <c r="F46" s="32">
        <f t="shared" si="13"/>
        <v>0</v>
      </c>
      <c r="G46" s="32">
        <f t="shared" si="13"/>
        <v>0</v>
      </c>
      <c r="H46" s="32">
        <f t="shared" si="13"/>
        <v>0</v>
      </c>
      <c r="I46" s="32">
        <f t="shared" si="13"/>
        <v>0</v>
      </c>
      <c r="J46" s="32">
        <f>SUM(J47:J53)</f>
        <v>0</v>
      </c>
      <c r="K46" s="32">
        <f t="shared" ref="K46:M46" si="14">SUM(K47:K53)</f>
        <v>2000000</v>
      </c>
      <c r="L46" s="32">
        <f t="shared" si="14"/>
        <v>0</v>
      </c>
      <c r="M46" s="32">
        <f t="shared" si="14"/>
        <v>0</v>
      </c>
      <c r="N46" s="32">
        <f>SUM(N47:N51)</f>
        <v>0</v>
      </c>
      <c r="O46" s="32">
        <f>SUM(O47:O49)</f>
        <v>0</v>
      </c>
      <c r="P46" s="33">
        <f t="shared" si="7"/>
        <v>2000000</v>
      </c>
      <c r="Q46" s="12"/>
      <c r="R46" s="12"/>
      <c r="S46" s="12"/>
      <c r="T46" s="12"/>
      <c r="U46" s="12"/>
      <c r="V46" s="12"/>
      <c r="W46" s="12"/>
      <c r="X46" s="12"/>
      <c r="Y46" s="12"/>
    </row>
    <row r="47" spans="1:25" s="13" customFormat="1" x14ac:dyDescent="0.25">
      <c r="A47" s="11" t="s">
        <v>25</v>
      </c>
      <c r="B47" s="27">
        <v>12000000</v>
      </c>
      <c r="C47" s="27"/>
      <c r="D47" s="31"/>
      <c r="E47" s="20"/>
      <c r="F47" s="20"/>
      <c r="G47" s="20"/>
      <c r="H47" s="20"/>
      <c r="I47" s="20"/>
      <c r="J47" s="20"/>
      <c r="K47" s="20">
        <v>2000000</v>
      </c>
      <c r="L47" s="20"/>
      <c r="M47" s="20"/>
      <c r="N47" s="20"/>
      <c r="O47" s="20"/>
      <c r="P47" s="30">
        <f t="shared" si="7"/>
        <v>2000000</v>
      </c>
      <c r="Q47" s="12"/>
      <c r="R47" s="12"/>
      <c r="S47" s="12"/>
      <c r="T47" s="12"/>
      <c r="U47" s="12"/>
      <c r="V47" s="12"/>
      <c r="W47" s="12"/>
      <c r="X47" s="12"/>
      <c r="Y47" s="12"/>
    </row>
    <row r="48" spans="1:25" s="13" customFormat="1" ht="27" x14ac:dyDescent="0.25">
      <c r="A48" s="11" t="s">
        <v>39</v>
      </c>
      <c r="B48" s="27"/>
      <c r="C48" s="27"/>
      <c r="D48" s="3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0">
        <f t="shared" si="7"/>
        <v>0</v>
      </c>
      <c r="Q48" s="12"/>
      <c r="R48" s="12"/>
      <c r="S48" s="12"/>
      <c r="T48" s="12"/>
      <c r="U48" s="12"/>
      <c r="V48" s="12"/>
      <c r="W48" s="12"/>
      <c r="X48" s="12"/>
      <c r="Y48" s="12"/>
    </row>
    <row r="49" spans="1:25" s="13" customFormat="1" ht="27" x14ac:dyDescent="0.25">
      <c r="A49" s="11" t="s">
        <v>40</v>
      </c>
      <c r="B49" s="27"/>
      <c r="C49" s="27"/>
      <c r="D49" s="3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30">
        <f t="shared" si="7"/>
        <v>0</v>
      </c>
      <c r="Q49" s="12"/>
      <c r="R49" s="12"/>
      <c r="S49" s="12"/>
      <c r="T49" s="12"/>
      <c r="U49" s="12"/>
      <c r="V49" s="12"/>
      <c r="W49" s="12"/>
      <c r="X49" s="12"/>
      <c r="Y49" s="12"/>
    </row>
    <row r="50" spans="1:25" s="13" customFormat="1" ht="27" x14ac:dyDescent="0.25">
      <c r="A50" s="11" t="s">
        <v>41</v>
      </c>
      <c r="B50" s="27"/>
      <c r="C50" s="27"/>
      <c r="D50" s="3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0">
        <f t="shared" si="7"/>
        <v>0</v>
      </c>
      <c r="Q50" s="12"/>
      <c r="R50" s="12"/>
      <c r="S50" s="12"/>
      <c r="T50" s="12"/>
      <c r="U50" s="12"/>
      <c r="V50" s="12"/>
      <c r="W50" s="12"/>
      <c r="X50" s="12"/>
      <c r="Y50" s="12"/>
    </row>
    <row r="51" spans="1:25" s="13" customFormat="1" ht="27" x14ac:dyDescent="0.25">
      <c r="A51" s="11" t="s">
        <v>42</v>
      </c>
      <c r="B51" s="27"/>
      <c r="C51" s="27"/>
      <c r="D51" s="3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0">
        <f t="shared" si="7"/>
        <v>0</v>
      </c>
      <c r="Q51" s="12"/>
      <c r="R51" s="12"/>
      <c r="S51" s="12"/>
      <c r="T51" s="12"/>
      <c r="U51" s="12"/>
      <c r="V51" s="12"/>
      <c r="W51" s="12"/>
      <c r="X51" s="12"/>
      <c r="Y51" s="12"/>
    </row>
    <row r="52" spans="1:25" s="13" customFormat="1" x14ac:dyDescent="0.25">
      <c r="A52" s="11" t="s">
        <v>26</v>
      </c>
      <c r="B52" s="27"/>
      <c r="C52" s="27"/>
      <c r="D52" s="3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0">
        <f t="shared" si="7"/>
        <v>0</v>
      </c>
      <c r="Q52" s="12"/>
      <c r="R52" s="12"/>
      <c r="S52" s="12"/>
      <c r="T52" s="12"/>
      <c r="U52" s="12"/>
      <c r="V52" s="12"/>
      <c r="W52" s="12"/>
      <c r="X52" s="12"/>
      <c r="Y52" s="12"/>
    </row>
    <row r="53" spans="1:25" s="13" customFormat="1" ht="27" x14ac:dyDescent="0.25">
      <c r="A53" s="11" t="s">
        <v>43</v>
      </c>
      <c r="B53" s="27"/>
      <c r="C53" s="27"/>
      <c r="D53" s="3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0">
        <f t="shared" si="7"/>
        <v>0</v>
      </c>
      <c r="Q53" s="12"/>
      <c r="R53" s="12"/>
      <c r="S53" s="12"/>
      <c r="T53" s="12"/>
      <c r="U53" s="12"/>
      <c r="V53" s="12"/>
      <c r="W53" s="12"/>
      <c r="X53" s="12"/>
      <c r="Y53" s="12"/>
    </row>
    <row r="54" spans="1:25" s="13" customFormat="1" x14ac:dyDescent="0.25">
      <c r="A54" s="17" t="s">
        <v>44</v>
      </c>
      <c r="B54" s="35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2"/>
      <c r="O54" s="32"/>
      <c r="P54" s="33">
        <f t="shared" si="7"/>
        <v>0</v>
      </c>
      <c r="Q54" s="12"/>
      <c r="R54" s="12"/>
      <c r="S54" s="12"/>
      <c r="T54" s="12"/>
      <c r="U54" s="12"/>
      <c r="V54" s="12"/>
      <c r="W54" s="12"/>
      <c r="X54" s="12"/>
      <c r="Y54" s="12"/>
    </row>
    <row r="55" spans="1:25" s="13" customFormat="1" x14ac:dyDescent="0.25">
      <c r="A55" s="11" t="s">
        <v>45</v>
      </c>
      <c r="B55" s="34"/>
      <c r="C55" s="34"/>
      <c r="D55" s="3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30">
        <f t="shared" si="7"/>
        <v>0</v>
      </c>
      <c r="Q55" s="12"/>
      <c r="R55" s="12"/>
      <c r="S55" s="12"/>
      <c r="T55" s="12"/>
      <c r="U55" s="12"/>
      <c r="V55" s="12"/>
      <c r="W55" s="12"/>
      <c r="X55" s="12"/>
      <c r="Y55" s="12"/>
    </row>
    <row r="56" spans="1:25" s="13" customFormat="1" ht="27" x14ac:dyDescent="0.25">
      <c r="A56" s="11" t="s">
        <v>46</v>
      </c>
      <c r="B56" s="34"/>
      <c r="C56" s="34"/>
      <c r="D56" s="3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30">
        <f t="shared" si="7"/>
        <v>0</v>
      </c>
      <c r="Q56" s="12"/>
      <c r="R56" s="12"/>
      <c r="S56" s="12"/>
      <c r="T56" s="12"/>
      <c r="U56" s="12"/>
      <c r="V56" s="12"/>
      <c r="W56" s="12"/>
      <c r="X56" s="12"/>
      <c r="Y56" s="12"/>
    </row>
    <row r="57" spans="1:25" s="13" customFormat="1" ht="27" x14ac:dyDescent="0.25">
      <c r="A57" s="11" t="s">
        <v>47</v>
      </c>
      <c r="B57" s="34"/>
      <c r="C57" s="34"/>
      <c r="D57" s="3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30">
        <f t="shared" si="7"/>
        <v>0</v>
      </c>
      <c r="Q57" s="12"/>
      <c r="R57" s="12"/>
      <c r="S57" s="12"/>
      <c r="T57" s="12"/>
      <c r="U57" s="12"/>
      <c r="V57" s="12"/>
      <c r="W57" s="12"/>
      <c r="X57" s="12"/>
      <c r="Y57" s="12"/>
    </row>
    <row r="58" spans="1:25" s="13" customFormat="1" ht="27" x14ac:dyDescent="0.25">
      <c r="A58" s="11" t="s">
        <v>48</v>
      </c>
      <c r="B58" s="34"/>
      <c r="C58" s="34"/>
      <c r="D58" s="3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30">
        <f t="shared" si="7"/>
        <v>0</v>
      </c>
      <c r="Q58" s="12"/>
      <c r="R58" s="12"/>
      <c r="S58" s="12"/>
      <c r="T58" s="12"/>
      <c r="U58" s="12"/>
      <c r="V58" s="12"/>
      <c r="W58" s="12"/>
      <c r="X58" s="12"/>
      <c r="Y58" s="12"/>
    </row>
    <row r="59" spans="1:25" s="13" customFormat="1" ht="27" x14ac:dyDescent="0.25">
      <c r="A59" s="11" t="s">
        <v>49</v>
      </c>
      <c r="B59" s="34"/>
      <c r="C59" s="34"/>
      <c r="D59" s="3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30">
        <f t="shared" si="7"/>
        <v>0</v>
      </c>
      <c r="Q59" s="12"/>
      <c r="R59" s="12"/>
      <c r="S59" s="12"/>
      <c r="T59" s="12"/>
      <c r="U59" s="12"/>
      <c r="V59" s="12"/>
      <c r="W59" s="12"/>
      <c r="X59" s="12"/>
      <c r="Y59" s="12"/>
    </row>
    <row r="60" spans="1:25" s="13" customFormat="1" x14ac:dyDescent="0.25">
      <c r="A60" s="11" t="s">
        <v>50</v>
      </c>
      <c r="B60" s="34"/>
      <c r="C60" s="34"/>
      <c r="D60" s="3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30">
        <f t="shared" si="7"/>
        <v>0</v>
      </c>
      <c r="Q60" s="12"/>
      <c r="R60" s="12"/>
      <c r="S60" s="12"/>
      <c r="T60" s="12"/>
      <c r="U60" s="12"/>
      <c r="V60" s="12"/>
      <c r="W60" s="12"/>
      <c r="X60" s="12"/>
      <c r="Y60" s="12"/>
    </row>
    <row r="61" spans="1:25" s="13" customFormat="1" ht="27" x14ac:dyDescent="0.25">
      <c r="A61" s="11" t="s">
        <v>51</v>
      </c>
      <c r="B61" s="34"/>
      <c r="C61" s="34"/>
      <c r="D61" s="3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30">
        <f t="shared" si="7"/>
        <v>0</v>
      </c>
      <c r="Q61" s="12"/>
      <c r="R61" s="12"/>
      <c r="S61" s="12"/>
      <c r="T61" s="12"/>
      <c r="U61" s="12"/>
      <c r="V61" s="12"/>
      <c r="W61" s="12"/>
      <c r="X61" s="12"/>
      <c r="Y61" s="12"/>
    </row>
    <row r="62" spans="1:25" s="13" customFormat="1" x14ac:dyDescent="0.25">
      <c r="A62" s="17" t="s">
        <v>27</v>
      </c>
      <c r="B62" s="32">
        <f t="shared" ref="B62" si="15">SUM(B63:B71)</f>
        <v>887800305</v>
      </c>
      <c r="C62" s="32">
        <f>SUM(C63:C71)</f>
        <v>0</v>
      </c>
      <c r="D62" s="32">
        <v>0</v>
      </c>
      <c r="E62" s="32">
        <f>SUM(E63:E71)</f>
        <v>0</v>
      </c>
      <c r="F62" s="32">
        <f>SUM(F63:F71)</f>
        <v>0</v>
      </c>
      <c r="G62" s="32">
        <f>SUM(G63:G71)</f>
        <v>0</v>
      </c>
      <c r="H62" s="32">
        <f>SUM(H63:H71)</f>
        <v>4600817</v>
      </c>
      <c r="I62" s="32">
        <f t="shared" ref="I62:O62" si="16">SUM(I63:I71)</f>
        <v>4740000</v>
      </c>
      <c r="J62" s="32">
        <f t="shared" si="16"/>
        <v>146037015.85999998</v>
      </c>
      <c r="K62" s="32">
        <f t="shared" si="16"/>
        <v>137969849.18000001</v>
      </c>
      <c r="L62" s="32">
        <f t="shared" si="16"/>
        <v>0</v>
      </c>
      <c r="M62" s="32">
        <f t="shared" si="16"/>
        <v>0</v>
      </c>
      <c r="N62" s="32">
        <f t="shared" si="16"/>
        <v>0</v>
      </c>
      <c r="O62" s="32">
        <f t="shared" si="16"/>
        <v>0</v>
      </c>
      <c r="P62" s="33">
        <f t="shared" si="7"/>
        <v>293347682.03999996</v>
      </c>
      <c r="Q62" s="12"/>
      <c r="R62" s="12"/>
      <c r="S62" s="12"/>
      <c r="T62" s="12"/>
      <c r="U62" s="12"/>
      <c r="V62" s="12"/>
      <c r="W62" s="12"/>
      <c r="X62" s="12"/>
      <c r="Y62" s="12"/>
    </row>
    <row r="63" spans="1:25" s="13" customFormat="1" x14ac:dyDescent="0.25">
      <c r="A63" s="11" t="s">
        <v>28</v>
      </c>
      <c r="B63" s="27">
        <v>850000000</v>
      </c>
      <c r="C63" s="27">
        <v>-104260000</v>
      </c>
      <c r="D63" s="31"/>
      <c r="E63" s="20"/>
      <c r="F63" s="20"/>
      <c r="G63" s="20"/>
      <c r="H63" s="20">
        <v>4600817</v>
      </c>
      <c r="I63" s="20"/>
      <c r="J63" s="20">
        <v>127398856.28</v>
      </c>
      <c r="K63" s="20">
        <v>128875272.59</v>
      </c>
      <c r="L63" s="20"/>
      <c r="M63" s="20"/>
      <c r="N63" s="20"/>
      <c r="O63" s="20"/>
      <c r="P63" s="30">
        <f t="shared" si="7"/>
        <v>260874945.87</v>
      </c>
      <c r="Q63" s="12"/>
      <c r="R63" s="12"/>
      <c r="S63" s="12"/>
      <c r="T63" s="12"/>
      <c r="U63" s="12"/>
      <c r="V63" s="12"/>
      <c r="W63" s="12"/>
      <c r="X63" s="12"/>
      <c r="Y63" s="12"/>
    </row>
    <row r="64" spans="1:25" s="13" customFormat="1" ht="27" x14ac:dyDescent="0.25">
      <c r="A64" s="11" t="s">
        <v>29</v>
      </c>
      <c r="B64" s="27">
        <v>1500000</v>
      </c>
      <c r="C64" s="27">
        <v>79000000</v>
      </c>
      <c r="D64" s="31"/>
      <c r="E64" s="20"/>
      <c r="F64" s="20"/>
      <c r="G64" s="20"/>
      <c r="H64" s="20"/>
      <c r="I64" s="20"/>
      <c r="J64" s="20">
        <v>126000.02</v>
      </c>
      <c r="K64" s="20">
        <v>8443477.1500000004</v>
      </c>
      <c r="L64" s="20"/>
      <c r="M64" s="20"/>
      <c r="N64" s="20"/>
      <c r="O64" s="20"/>
      <c r="P64" s="30">
        <f t="shared" si="7"/>
        <v>8569477.1699999999</v>
      </c>
      <c r="Q64" s="12"/>
      <c r="R64" s="12"/>
      <c r="S64" s="12"/>
      <c r="T64" s="12"/>
      <c r="U64" s="12"/>
      <c r="V64" s="12"/>
      <c r="W64" s="12"/>
      <c r="X64" s="12"/>
      <c r="Y64" s="12"/>
    </row>
    <row r="65" spans="1:25" s="13" customFormat="1" ht="27" x14ac:dyDescent="0.25">
      <c r="A65" s="11" t="s">
        <v>30</v>
      </c>
      <c r="B65" s="27">
        <v>5000000</v>
      </c>
      <c r="C65" s="27">
        <v>3000000</v>
      </c>
      <c r="D65" s="31"/>
      <c r="E65" s="20"/>
      <c r="F65" s="20"/>
      <c r="G65" s="20"/>
      <c r="H65" s="20"/>
      <c r="I65" s="20">
        <v>4740000</v>
      </c>
      <c r="J65" s="20"/>
      <c r="K65" s="20"/>
      <c r="L65" s="20"/>
      <c r="M65" s="20"/>
      <c r="N65" s="20"/>
      <c r="O65" s="20"/>
      <c r="P65" s="30">
        <f t="shared" si="7"/>
        <v>4740000</v>
      </c>
      <c r="Q65" s="12"/>
      <c r="R65" s="12"/>
      <c r="S65" s="12"/>
      <c r="T65" s="12"/>
      <c r="U65" s="12"/>
      <c r="V65" s="12"/>
      <c r="W65" s="12"/>
      <c r="X65" s="12"/>
      <c r="Y65" s="12"/>
    </row>
    <row r="66" spans="1:25" s="13" customFormat="1" ht="27" x14ac:dyDescent="0.25">
      <c r="A66" s="11" t="s">
        <v>31</v>
      </c>
      <c r="B66" s="27">
        <v>16000000</v>
      </c>
      <c r="C66" s="27">
        <v>260000</v>
      </c>
      <c r="D66" s="3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30">
        <f t="shared" si="7"/>
        <v>0</v>
      </c>
      <c r="Q66" s="12"/>
      <c r="R66" s="12"/>
      <c r="S66" s="12"/>
      <c r="T66" s="12"/>
      <c r="U66" s="12"/>
      <c r="V66" s="12"/>
      <c r="W66" s="12"/>
      <c r="X66" s="12"/>
      <c r="Y66" s="12"/>
    </row>
    <row r="67" spans="1:25" s="13" customFormat="1" x14ac:dyDescent="0.25">
      <c r="A67" s="11" t="s">
        <v>32</v>
      </c>
      <c r="B67" s="27">
        <v>15300305</v>
      </c>
      <c r="C67" s="27">
        <v>20000000</v>
      </c>
      <c r="D67" s="31"/>
      <c r="E67" s="20"/>
      <c r="F67" s="20"/>
      <c r="G67" s="20"/>
      <c r="H67" s="20"/>
      <c r="I67" s="20"/>
      <c r="J67" s="20">
        <v>18512159.559999999</v>
      </c>
      <c r="K67" s="20">
        <v>651099.43999999994</v>
      </c>
      <c r="L67" s="20"/>
      <c r="M67" s="20"/>
      <c r="N67" s="20"/>
      <c r="O67" s="20"/>
      <c r="P67" s="30">
        <f t="shared" si="7"/>
        <v>19163259</v>
      </c>
      <c r="Q67" s="12"/>
      <c r="R67" s="12"/>
      <c r="S67" s="12"/>
      <c r="T67" s="12"/>
      <c r="U67" s="12"/>
      <c r="V67" s="12"/>
      <c r="W67" s="12"/>
      <c r="X67" s="12"/>
      <c r="Y67" s="12"/>
    </row>
    <row r="68" spans="1:25" s="13" customFormat="1" x14ac:dyDescent="0.25">
      <c r="A68" s="11" t="s">
        <v>52</v>
      </c>
      <c r="B68" s="27"/>
      <c r="C68" s="27">
        <v>2000000</v>
      </c>
      <c r="D68" s="3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30">
        <f t="shared" si="7"/>
        <v>0</v>
      </c>
      <c r="Q68" s="12"/>
      <c r="R68" s="12"/>
      <c r="S68" s="12"/>
      <c r="T68" s="12"/>
      <c r="U68" s="12"/>
      <c r="V68" s="12"/>
      <c r="W68" s="12"/>
      <c r="X68" s="12"/>
      <c r="Y68" s="12"/>
    </row>
    <row r="69" spans="1:25" s="13" customFormat="1" x14ac:dyDescent="0.25">
      <c r="A69" s="11" t="s">
        <v>53</v>
      </c>
      <c r="B69" s="27"/>
      <c r="C69" s="27"/>
      <c r="D69" s="3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30">
        <f t="shared" si="7"/>
        <v>0</v>
      </c>
      <c r="Q69" s="12"/>
      <c r="R69" s="12"/>
      <c r="S69" s="12"/>
      <c r="T69" s="12"/>
      <c r="U69" s="12"/>
      <c r="V69" s="12"/>
      <c r="W69" s="12"/>
      <c r="X69" s="12"/>
      <c r="Y69" s="12"/>
    </row>
    <row r="70" spans="1:25" s="13" customFormat="1" x14ac:dyDescent="0.25">
      <c r="A70" s="11" t="s">
        <v>33</v>
      </c>
      <c r="B70" s="27"/>
      <c r="C70" s="27"/>
      <c r="D70" s="3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30">
        <f t="shared" si="7"/>
        <v>0</v>
      </c>
      <c r="Q70" s="12"/>
      <c r="R70" s="12"/>
      <c r="S70" s="12"/>
      <c r="T70" s="12"/>
      <c r="U70" s="12"/>
      <c r="V70" s="12"/>
      <c r="W70" s="12"/>
      <c r="X70" s="12"/>
      <c r="Y70" s="12"/>
    </row>
    <row r="71" spans="1:25" s="13" customFormat="1" ht="27" x14ac:dyDescent="0.25">
      <c r="A71" s="11" t="s">
        <v>54</v>
      </c>
      <c r="B71" s="27"/>
      <c r="C71" s="27"/>
      <c r="D71" s="3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30">
        <f t="shared" si="7"/>
        <v>0</v>
      </c>
      <c r="Q71" s="12"/>
      <c r="R71" s="12"/>
      <c r="S71" s="12"/>
      <c r="T71" s="12"/>
      <c r="U71" s="12"/>
      <c r="V71" s="12"/>
      <c r="W71" s="12"/>
      <c r="X71" s="12"/>
      <c r="Y71" s="12"/>
    </row>
    <row r="72" spans="1:25" s="13" customFormat="1" x14ac:dyDescent="0.25">
      <c r="A72" s="17" t="s">
        <v>55</v>
      </c>
      <c r="B72" s="32">
        <f t="shared" ref="B72:C72" si="17">SUM(B73:B83)</f>
        <v>0</v>
      </c>
      <c r="C72" s="32">
        <f t="shared" si="17"/>
        <v>0</v>
      </c>
      <c r="D72" s="32">
        <v>0</v>
      </c>
      <c r="E72" s="32">
        <f>SUM(E73:E83)</f>
        <v>0</v>
      </c>
      <c r="F72" s="32">
        <f t="shared" ref="F72:O72" si="18">SUM(F73:F83)</f>
        <v>0</v>
      </c>
      <c r="G72" s="32">
        <f t="shared" si="18"/>
        <v>0</v>
      </c>
      <c r="H72" s="32">
        <f t="shared" si="18"/>
        <v>0</v>
      </c>
      <c r="I72" s="32">
        <f t="shared" si="18"/>
        <v>0</v>
      </c>
      <c r="J72" s="32">
        <f t="shared" si="18"/>
        <v>0</v>
      </c>
      <c r="K72" s="32">
        <f t="shared" si="18"/>
        <v>0</v>
      </c>
      <c r="L72" s="32">
        <f t="shared" si="18"/>
        <v>0</v>
      </c>
      <c r="M72" s="32">
        <f t="shared" si="18"/>
        <v>0</v>
      </c>
      <c r="N72" s="32">
        <f t="shared" si="18"/>
        <v>0</v>
      </c>
      <c r="O72" s="32">
        <f t="shared" si="18"/>
        <v>0</v>
      </c>
      <c r="P72" s="33">
        <f t="shared" si="7"/>
        <v>0</v>
      </c>
      <c r="Q72" s="12"/>
      <c r="R72" s="12"/>
      <c r="S72" s="12"/>
      <c r="T72" s="12"/>
      <c r="U72" s="12"/>
      <c r="V72" s="12"/>
      <c r="W72" s="12"/>
      <c r="X72" s="12"/>
      <c r="Y72" s="12"/>
    </row>
    <row r="73" spans="1:25" s="13" customFormat="1" x14ac:dyDescent="0.25">
      <c r="A73" s="11" t="s">
        <v>56</v>
      </c>
      <c r="B73" s="27"/>
      <c r="C73" s="27"/>
      <c r="D73" s="3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30">
        <f t="shared" si="7"/>
        <v>0</v>
      </c>
      <c r="Q73" s="12"/>
      <c r="R73" s="12"/>
      <c r="S73" s="12"/>
      <c r="T73" s="12"/>
      <c r="U73" s="12"/>
      <c r="V73" s="12"/>
      <c r="W73" s="12"/>
      <c r="X73" s="12"/>
      <c r="Y73" s="12"/>
    </row>
    <row r="74" spans="1:25" s="13" customFormat="1" x14ac:dyDescent="0.25">
      <c r="A74" s="11" t="s">
        <v>57</v>
      </c>
      <c r="B74" s="27"/>
      <c r="C74" s="27"/>
      <c r="D74" s="3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30">
        <f t="shared" si="7"/>
        <v>0</v>
      </c>
      <c r="Q74" s="12"/>
      <c r="R74" s="12"/>
      <c r="S74" s="12"/>
      <c r="T74" s="12"/>
      <c r="U74" s="12"/>
      <c r="V74" s="12"/>
      <c r="W74" s="12"/>
      <c r="X74" s="12"/>
      <c r="Y74" s="12"/>
    </row>
    <row r="75" spans="1:25" s="13" customFormat="1" x14ac:dyDescent="0.25">
      <c r="A75" s="11" t="s">
        <v>58</v>
      </c>
      <c r="B75" s="27"/>
      <c r="C75" s="27"/>
      <c r="D75" s="3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30">
        <f t="shared" si="7"/>
        <v>0</v>
      </c>
      <c r="Q75" s="12"/>
      <c r="R75" s="12"/>
      <c r="S75" s="12"/>
      <c r="T75" s="12"/>
      <c r="U75" s="12"/>
      <c r="V75" s="12"/>
      <c r="W75" s="12"/>
      <c r="X75" s="12"/>
      <c r="Y75" s="12"/>
    </row>
    <row r="76" spans="1:25" s="13" customFormat="1" ht="27" x14ac:dyDescent="0.25">
      <c r="A76" s="11" t="s">
        <v>59</v>
      </c>
      <c r="B76" s="27"/>
      <c r="C76" s="27"/>
      <c r="D76" s="3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30">
        <f t="shared" si="7"/>
        <v>0</v>
      </c>
      <c r="Q76" s="12"/>
      <c r="R76" s="12"/>
      <c r="S76" s="12"/>
      <c r="T76" s="12"/>
      <c r="U76" s="12"/>
      <c r="V76" s="12"/>
      <c r="W76" s="12"/>
      <c r="X76" s="12"/>
      <c r="Y76" s="12"/>
    </row>
    <row r="77" spans="1:25" s="13" customFormat="1" ht="27" x14ac:dyDescent="0.25">
      <c r="A77" s="9" t="s">
        <v>60</v>
      </c>
      <c r="B77" s="28"/>
      <c r="C77" s="2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  <c r="O77" s="38"/>
      <c r="P77" s="30">
        <f t="shared" si="7"/>
        <v>0</v>
      </c>
      <c r="Q77" s="12"/>
      <c r="R77" s="12"/>
      <c r="S77" s="12"/>
      <c r="T77" s="12"/>
      <c r="U77" s="12"/>
      <c r="V77" s="12"/>
      <c r="W77" s="12"/>
      <c r="X77" s="12"/>
      <c r="Y77" s="12"/>
    </row>
    <row r="78" spans="1:25" s="13" customFormat="1" x14ac:dyDescent="0.25">
      <c r="A78" s="11" t="s">
        <v>61</v>
      </c>
      <c r="B78" s="27"/>
      <c r="C78" s="27"/>
      <c r="D78" s="3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30">
        <f t="shared" si="7"/>
        <v>0</v>
      </c>
      <c r="Q78" s="12"/>
      <c r="R78" s="12"/>
      <c r="S78" s="12"/>
      <c r="T78" s="12"/>
      <c r="U78" s="12"/>
      <c r="V78" s="12"/>
      <c r="W78" s="12"/>
      <c r="X78" s="12"/>
      <c r="Y78" s="12"/>
    </row>
    <row r="79" spans="1:25" s="13" customFormat="1" ht="27" x14ac:dyDescent="0.25">
      <c r="A79" s="11" t="s">
        <v>62</v>
      </c>
      <c r="B79" s="27"/>
      <c r="C79" s="27"/>
      <c r="D79" s="3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30">
        <f t="shared" si="7"/>
        <v>0</v>
      </c>
      <c r="Q79" s="12"/>
      <c r="R79" s="12"/>
      <c r="S79" s="12"/>
      <c r="T79" s="12"/>
      <c r="U79" s="12"/>
      <c r="V79" s="12"/>
      <c r="W79" s="12"/>
      <c r="X79" s="12"/>
      <c r="Y79" s="12"/>
    </row>
    <row r="80" spans="1:25" s="13" customFormat="1" x14ac:dyDescent="0.25">
      <c r="A80" s="9" t="s">
        <v>63</v>
      </c>
      <c r="B80" s="28"/>
      <c r="C80" s="2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0">
        <f t="shared" si="7"/>
        <v>0</v>
      </c>
      <c r="Q80" s="12"/>
      <c r="R80" s="12"/>
      <c r="S80" s="12"/>
      <c r="T80" s="12"/>
      <c r="U80" s="12"/>
      <c r="V80" s="12"/>
      <c r="W80" s="12"/>
      <c r="X80" s="12"/>
      <c r="Y80" s="12"/>
    </row>
    <row r="81" spans="1:25" s="13" customFormat="1" x14ac:dyDescent="0.25">
      <c r="A81" s="11" t="s">
        <v>64</v>
      </c>
      <c r="B81" s="27"/>
      <c r="C81" s="27"/>
      <c r="D81" s="31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30">
        <f t="shared" ref="P81:P97" si="19">SUM(D81:O81)</f>
        <v>0</v>
      </c>
      <c r="Q81" s="12"/>
      <c r="R81" s="12"/>
      <c r="S81" s="12"/>
      <c r="T81" s="12"/>
      <c r="U81" s="12"/>
      <c r="V81" s="12"/>
      <c r="W81" s="12"/>
      <c r="X81" s="12"/>
      <c r="Y81" s="12"/>
    </row>
    <row r="82" spans="1:25" s="13" customFormat="1" x14ac:dyDescent="0.25">
      <c r="A82" s="11" t="s">
        <v>65</v>
      </c>
      <c r="B82" s="27"/>
      <c r="C82" s="27"/>
      <c r="D82" s="31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30">
        <f t="shared" si="19"/>
        <v>0</v>
      </c>
      <c r="Q82" s="12"/>
      <c r="R82" s="12"/>
      <c r="S82" s="12"/>
      <c r="T82" s="12"/>
      <c r="U82" s="12"/>
      <c r="V82" s="12"/>
      <c r="W82" s="12"/>
      <c r="X82" s="12"/>
      <c r="Y82" s="12"/>
    </row>
    <row r="83" spans="1:25" s="13" customFormat="1" ht="27" x14ac:dyDescent="0.25">
      <c r="A83" s="11" t="s">
        <v>66</v>
      </c>
      <c r="B83" s="27"/>
      <c r="C83" s="27"/>
      <c r="D83" s="31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30">
        <f t="shared" si="19"/>
        <v>0</v>
      </c>
      <c r="Q83" s="12"/>
      <c r="R83" s="12"/>
      <c r="S83" s="12"/>
      <c r="T83" s="12"/>
      <c r="U83" s="12"/>
      <c r="V83" s="12"/>
      <c r="W83" s="12"/>
      <c r="X83" s="12"/>
      <c r="Y83" s="12"/>
    </row>
    <row r="84" spans="1:25" s="13" customFormat="1" x14ac:dyDescent="0.25">
      <c r="A84" s="14" t="s">
        <v>34</v>
      </c>
      <c r="B84" s="15">
        <f t="shared" ref="B84:O84" si="20">SUM(B17+B24+B35+B46+B54+B62+B72)</f>
        <v>5423706496</v>
      </c>
      <c r="C84" s="15">
        <f>SUM(C17+C24+C35+C46+C54+C62+C72)</f>
        <v>0</v>
      </c>
      <c r="D84" s="15">
        <f>SUM(D17+D24+D35+D46+D54+D62+D72)</f>
        <v>39904777.800000004</v>
      </c>
      <c r="E84" s="15">
        <f t="shared" si="20"/>
        <v>121033036.31</v>
      </c>
      <c r="F84" s="15">
        <f t="shared" si="20"/>
        <v>200081697.36000001</v>
      </c>
      <c r="G84" s="15">
        <f t="shared" si="20"/>
        <v>274869994.75999999</v>
      </c>
      <c r="H84" s="15">
        <f t="shared" si="20"/>
        <v>540700233.80999994</v>
      </c>
      <c r="I84" s="15">
        <f t="shared" si="20"/>
        <v>643215374.21999991</v>
      </c>
      <c r="J84" s="15">
        <f t="shared" si="20"/>
        <v>657982882.22000003</v>
      </c>
      <c r="K84" s="15">
        <f t="shared" si="20"/>
        <v>256152248.20000002</v>
      </c>
      <c r="L84" s="15">
        <f t="shared" si="20"/>
        <v>0</v>
      </c>
      <c r="M84" s="15">
        <f t="shared" si="20"/>
        <v>0</v>
      </c>
      <c r="N84" s="15">
        <f>SUM(N17+N24+N35+N46+N54+N62+N72)</f>
        <v>0</v>
      </c>
      <c r="O84" s="15">
        <f t="shared" si="20"/>
        <v>0</v>
      </c>
      <c r="P84" s="39">
        <f>SUM(D84:O84)</f>
        <v>2733940244.6799994</v>
      </c>
      <c r="Q84" s="12"/>
      <c r="R84" s="12"/>
      <c r="S84" s="12"/>
      <c r="T84" s="12"/>
      <c r="U84" s="12"/>
      <c r="V84" s="12"/>
      <c r="W84" s="12"/>
      <c r="X84" s="12"/>
      <c r="Y84" s="12"/>
    </row>
    <row r="85" spans="1:25" s="13" customFormat="1" x14ac:dyDescent="0.25">
      <c r="A85" s="11"/>
      <c r="B85" s="34"/>
      <c r="C85" s="34"/>
      <c r="D85" s="3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30">
        <f t="shared" si="19"/>
        <v>0</v>
      </c>
      <c r="Q85" s="12"/>
      <c r="R85" s="12"/>
      <c r="S85" s="12"/>
      <c r="T85" s="12"/>
      <c r="U85" s="12"/>
      <c r="V85" s="12"/>
      <c r="W85" s="12"/>
      <c r="X85" s="12"/>
      <c r="Y85" s="12"/>
    </row>
    <row r="86" spans="1:25" s="13" customFormat="1" x14ac:dyDescent="0.25">
      <c r="A86" s="9" t="s">
        <v>67</v>
      </c>
      <c r="B86" s="40"/>
      <c r="C86" s="40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0">
        <f t="shared" si="19"/>
        <v>0</v>
      </c>
      <c r="Q86" s="12"/>
      <c r="R86" s="12"/>
      <c r="S86" s="12"/>
      <c r="T86" s="12"/>
      <c r="U86" s="12"/>
      <c r="V86" s="12"/>
      <c r="W86" s="12"/>
      <c r="X86" s="12"/>
      <c r="Y86" s="12"/>
    </row>
    <row r="87" spans="1:25" s="23" customFormat="1" x14ac:dyDescent="0.25">
      <c r="A87" s="17" t="s">
        <v>68</v>
      </c>
      <c r="B87" s="35"/>
      <c r="C87" s="35"/>
      <c r="D87" s="36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3">
        <f t="shared" si="19"/>
        <v>0</v>
      </c>
      <c r="Q87" s="22"/>
      <c r="R87" s="22"/>
      <c r="S87" s="22"/>
      <c r="T87" s="22"/>
      <c r="U87" s="22"/>
      <c r="V87" s="22"/>
      <c r="W87" s="22"/>
      <c r="X87" s="22"/>
      <c r="Y87" s="22"/>
    </row>
    <row r="88" spans="1:25" s="13" customFormat="1" ht="27" x14ac:dyDescent="0.25">
      <c r="A88" s="11" t="s">
        <v>69</v>
      </c>
      <c r="B88" s="34"/>
      <c r="C88" s="34"/>
      <c r="D88" s="31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30">
        <f t="shared" si="19"/>
        <v>0</v>
      </c>
      <c r="Q88" s="12"/>
      <c r="R88" s="12"/>
      <c r="S88" s="12"/>
      <c r="T88" s="12"/>
      <c r="U88" s="12"/>
      <c r="V88" s="12"/>
      <c r="W88" s="12"/>
      <c r="X88" s="12"/>
      <c r="Y88" s="12"/>
    </row>
    <row r="89" spans="1:25" s="13" customFormat="1" ht="27" x14ac:dyDescent="0.25">
      <c r="A89" s="11" t="s">
        <v>70</v>
      </c>
      <c r="B89" s="34"/>
      <c r="C89" s="34"/>
      <c r="D89" s="31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30">
        <f t="shared" si="19"/>
        <v>0</v>
      </c>
      <c r="Q89" s="12"/>
      <c r="R89" s="12"/>
      <c r="S89" s="12"/>
      <c r="T89" s="12"/>
      <c r="U89" s="12"/>
      <c r="V89" s="12"/>
      <c r="W89" s="12"/>
      <c r="X89" s="12"/>
      <c r="Y89" s="12"/>
    </row>
    <row r="90" spans="1:25" s="23" customFormat="1" x14ac:dyDescent="0.25">
      <c r="A90" s="17" t="s">
        <v>71</v>
      </c>
      <c r="B90" s="35"/>
      <c r="C90" s="35"/>
      <c r="D90" s="36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3">
        <f t="shared" si="19"/>
        <v>0</v>
      </c>
      <c r="Q90" s="22"/>
      <c r="R90" s="22"/>
      <c r="S90" s="22"/>
      <c r="T90" s="22"/>
      <c r="U90" s="22"/>
      <c r="V90" s="22"/>
      <c r="W90" s="22"/>
      <c r="X90" s="22"/>
      <c r="Y90" s="22"/>
    </row>
    <row r="91" spans="1:25" s="13" customFormat="1" x14ac:dyDescent="0.25">
      <c r="A91" s="11" t="s">
        <v>72</v>
      </c>
      <c r="B91" s="34"/>
      <c r="C91" s="34"/>
      <c r="D91" s="31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30">
        <f t="shared" si="19"/>
        <v>0</v>
      </c>
      <c r="Q91" s="12"/>
      <c r="R91" s="12"/>
      <c r="S91" s="12"/>
      <c r="T91" s="12"/>
      <c r="U91" s="12"/>
      <c r="V91" s="12"/>
      <c r="W91" s="12"/>
      <c r="X91" s="12"/>
      <c r="Y91" s="12"/>
    </row>
    <row r="92" spans="1:25" s="13" customFormat="1" x14ac:dyDescent="0.25">
      <c r="A92" s="11" t="s">
        <v>73</v>
      </c>
      <c r="B92" s="34"/>
      <c r="C92" s="34"/>
      <c r="D92" s="31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30">
        <f t="shared" si="19"/>
        <v>0</v>
      </c>
      <c r="Q92" s="12"/>
      <c r="R92" s="12"/>
      <c r="S92" s="12"/>
      <c r="T92" s="12"/>
      <c r="U92" s="12"/>
      <c r="V92" s="12"/>
      <c r="W92" s="12"/>
      <c r="X92" s="12"/>
      <c r="Y92" s="12"/>
    </row>
    <row r="93" spans="1:25" s="13" customFormat="1" x14ac:dyDescent="0.25">
      <c r="A93" s="9" t="s">
        <v>74</v>
      </c>
      <c r="B93" s="40"/>
      <c r="C93" s="40"/>
      <c r="D93" s="37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30">
        <f t="shared" si="19"/>
        <v>0</v>
      </c>
      <c r="Q93" s="12"/>
      <c r="R93" s="12"/>
      <c r="S93" s="12"/>
      <c r="T93" s="12"/>
      <c r="U93" s="12"/>
      <c r="V93" s="12"/>
      <c r="W93" s="12"/>
      <c r="X93" s="12"/>
      <c r="Y93" s="12"/>
    </row>
    <row r="94" spans="1:25" s="13" customFormat="1" x14ac:dyDescent="0.25">
      <c r="A94" s="11" t="s">
        <v>75</v>
      </c>
      <c r="B94" s="34"/>
      <c r="C94" s="34"/>
      <c r="D94" s="31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30">
        <f t="shared" si="19"/>
        <v>0</v>
      </c>
      <c r="Q94" s="12"/>
      <c r="R94" s="12"/>
      <c r="S94" s="12"/>
      <c r="T94" s="12"/>
      <c r="U94" s="12"/>
      <c r="V94" s="12"/>
      <c r="W94" s="12"/>
      <c r="X94" s="12"/>
      <c r="Y94" s="12"/>
    </row>
    <row r="95" spans="1:25" s="13" customFormat="1" x14ac:dyDescent="0.25">
      <c r="A95" s="14" t="s">
        <v>76</v>
      </c>
      <c r="B95" s="15">
        <f t="shared" ref="B95:C95" si="21">SUM(B87+B90+B93)</f>
        <v>0</v>
      </c>
      <c r="C95" s="15">
        <f t="shared" si="21"/>
        <v>0</v>
      </c>
      <c r="D95" s="15">
        <v>0</v>
      </c>
      <c r="E95" s="15">
        <f t="shared" ref="E95:M95" si="22">SUM(E87+E90+E93)</f>
        <v>0</v>
      </c>
      <c r="F95" s="15">
        <f t="shared" si="22"/>
        <v>0</v>
      </c>
      <c r="G95" s="15">
        <f t="shared" si="22"/>
        <v>0</v>
      </c>
      <c r="H95" s="15">
        <f t="shared" si="22"/>
        <v>0</v>
      </c>
      <c r="I95" s="15">
        <f>SUM(I87+I90+I93)</f>
        <v>0</v>
      </c>
      <c r="J95" s="15">
        <f>SUM(J87+J90+J93)</f>
        <v>0</v>
      </c>
      <c r="K95" s="15">
        <f t="shared" si="22"/>
        <v>0</v>
      </c>
      <c r="L95" s="15">
        <f t="shared" si="22"/>
        <v>0</v>
      </c>
      <c r="M95" s="15">
        <f t="shared" si="22"/>
        <v>0</v>
      </c>
      <c r="N95" s="15">
        <v>0</v>
      </c>
      <c r="O95" s="15">
        <v>0</v>
      </c>
      <c r="P95" s="30">
        <f t="shared" si="19"/>
        <v>0</v>
      </c>
      <c r="Q95" s="12"/>
      <c r="R95" s="12"/>
      <c r="S95" s="12"/>
      <c r="T95" s="12"/>
      <c r="U95" s="12"/>
      <c r="V95" s="12"/>
      <c r="W95" s="12"/>
      <c r="X95" s="12"/>
      <c r="Y95" s="12"/>
    </row>
    <row r="96" spans="1:25" s="13" customFormat="1" x14ac:dyDescent="0.25">
      <c r="A96" s="24"/>
      <c r="B96" s="41"/>
      <c r="C96" s="4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30">
        <f t="shared" si="19"/>
        <v>0</v>
      </c>
      <c r="Q96" s="12"/>
      <c r="R96" s="12"/>
      <c r="S96" s="12"/>
      <c r="T96" s="12"/>
      <c r="U96" s="12"/>
      <c r="V96" s="12"/>
      <c r="W96" s="12"/>
      <c r="X96" s="12"/>
      <c r="Y96" s="12"/>
    </row>
    <row r="97" spans="1:25" s="13" customFormat="1" x14ac:dyDescent="0.25">
      <c r="A97" s="16" t="s">
        <v>77</v>
      </c>
      <c r="B97" s="25">
        <f t="shared" ref="B97:D97" si="23">SUM(B95+B84)</f>
        <v>5423706496</v>
      </c>
      <c r="C97" s="25">
        <f t="shared" si="23"/>
        <v>0</v>
      </c>
      <c r="D97" s="25">
        <f t="shared" si="23"/>
        <v>39904777.800000004</v>
      </c>
      <c r="E97" s="25">
        <f>SUM(E95+E84)</f>
        <v>121033036.31</v>
      </c>
      <c r="F97" s="25">
        <f t="shared" ref="F97:O97" si="24">SUM(F95+F84)</f>
        <v>200081697.36000001</v>
      </c>
      <c r="G97" s="25">
        <f>SUM(G95+G84)</f>
        <v>274869994.75999999</v>
      </c>
      <c r="H97" s="25">
        <f t="shared" si="24"/>
        <v>540700233.80999994</v>
      </c>
      <c r="I97" s="25">
        <f>SUM(I95+I84)</f>
        <v>643215374.21999991</v>
      </c>
      <c r="J97" s="25">
        <f>SUM(J95+J84)</f>
        <v>657982882.22000003</v>
      </c>
      <c r="K97" s="25">
        <f t="shared" si="24"/>
        <v>256152248.20000002</v>
      </c>
      <c r="L97" s="25">
        <f t="shared" si="24"/>
        <v>0</v>
      </c>
      <c r="M97" s="25">
        <f t="shared" si="24"/>
        <v>0</v>
      </c>
      <c r="N97" s="25">
        <f t="shared" si="24"/>
        <v>0</v>
      </c>
      <c r="O97" s="25">
        <f t="shared" si="24"/>
        <v>0</v>
      </c>
      <c r="P97" s="42">
        <f t="shared" si="19"/>
        <v>2733940244.6799994</v>
      </c>
      <c r="Q97" s="12"/>
      <c r="R97" s="12"/>
      <c r="S97" s="12"/>
      <c r="T97" s="12"/>
      <c r="U97" s="12"/>
      <c r="V97" s="12"/>
      <c r="W97" s="12"/>
      <c r="X97" s="12"/>
      <c r="Y97" s="12"/>
    </row>
    <row r="98" spans="1:25" s="13" customFormat="1" x14ac:dyDescent="0.25">
      <c r="A98" s="24"/>
      <c r="B98" s="41"/>
      <c r="C98" s="4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25" ht="15.75" x14ac:dyDescent="0.3">
      <c r="A99" s="26" t="s">
        <v>94</v>
      </c>
      <c r="E99" s="5"/>
      <c r="F99" s="18"/>
    </row>
    <row r="100" spans="1:25" ht="15.75" x14ac:dyDescent="0.3">
      <c r="A100" s="1" t="s">
        <v>95</v>
      </c>
      <c r="E100" s="5"/>
      <c r="F100" s="18"/>
    </row>
    <row r="101" spans="1:25" ht="15.75" x14ac:dyDescent="0.3">
      <c r="A101" s="1" t="s">
        <v>96</v>
      </c>
      <c r="E101" s="5"/>
      <c r="F101" s="18"/>
    </row>
    <row r="102" spans="1:25" ht="15.75" x14ac:dyDescent="0.3">
      <c r="A102" s="1" t="s">
        <v>97</v>
      </c>
      <c r="E102" s="5"/>
      <c r="F102" s="18"/>
    </row>
    <row r="103" spans="1:25" ht="15.75" x14ac:dyDescent="0.3">
      <c r="A103" s="1" t="s">
        <v>98</v>
      </c>
      <c r="E103" s="5"/>
      <c r="F103" s="18"/>
    </row>
    <row r="104" spans="1:25" ht="15.75" x14ac:dyDescent="0.3">
      <c r="A104" s="1" t="s">
        <v>99</v>
      </c>
      <c r="E104" s="5"/>
      <c r="F104" s="18"/>
    </row>
    <row r="105" spans="1:25" ht="15.75" x14ac:dyDescent="0.3">
      <c r="A105" s="1" t="s">
        <v>100</v>
      </c>
      <c r="E105" s="5"/>
      <c r="F105" s="18"/>
    </row>
    <row r="106" spans="1:25" x14ac:dyDescent="0.3">
      <c r="A106" s="13"/>
      <c r="E106" s="5"/>
      <c r="F106" s="18"/>
    </row>
    <row r="107" spans="1:25" x14ac:dyDescent="0.3">
      <c r="D107" s="8"/>
      <c r="E107" s="8"/>
      <c r="F107" s="19"/>
      <c r="G107" s="8"/>
      <c r="H107" s="8"/>
      <c r="I107" s="8"/>
      <c r="J107" s="8"/>
      <c r="K107" s="8"/>
      <c r="L107" s="8"/>
      <c r="M107" s="8"/>
      <c r="N107" s="8"/>
      <c r="O107" s="8"/>
    </row>
    <row r="110" spans="1:25" x14ac:dyDescent="0.3">
      <c r="A110" s="45" t="s">
        <v>105</v>
      </c>
      <c r="B110" s="45"/>
      <c r="C110" s="45"/>
      <c r="D110" s="8"/>
      <c r="E110" s="8"/>
      <c r="F110" s="8"/>
      <c r="G110" s="8"/>
      <c r="H110" s="8"/>
      <c r="I110" s="8"/>
      <c r="J110" s="8"/>
      <c r="K110" s="8"/>
      <c r="L110" s="51" t="s">
        <v>106</v>
      </c>
      <c r="M110" s="51"/>
      <c r="N110" s="51"/>
    </row>
    <row r="111" spans="1:25" x14ac:dyDescent="0.3">
      <c r="A111" s="45"/>
      <c r="B111" s="45"/>
      <c r="C111" s="45"/>
      <c r="D111" s="8"/>
      <c r="E111" s="8"/>
      <c r="F111" s="8"/>
      <c r="G111" s="8"/>
      <c r="H111" s="8"/>
      <c r="I111" s="8"/>
      <c r="J111" s="8"/>
      <c r="K111" s="8"/>
      <c r="L111" s="46"/>
      <c r="M111" s="46"/>
      <c r="N111" s="46"/>
    </row>
    <row r="112" spans="1:25" ht="14.25" thickBot="1" x14ac:dyDescent="0.35">
      <c r="A112" s="45"/>
      <c r="B112" s="47"/>
      <c r="C112" s="47"/>
      <c r="F112" s="48"/>
      <c r="G112" s="8"/>
      <c r="H112" s="8"/>
      <c r="I112" s="8"/>
      <c r="J112" s="8"/>
      <c r="K112" s="8"/>
      <c r="L112" s="52" t="s">
        <v>107</v>
      </c>
      <c r="M112" s="52"/>
      <c r="N112" s="52"/>
    </row>
    <row r="113" spans="1:14" ht="14.25" thickBot="1" x14ac:dyDescent="0.35">
      <c r="A113" s="49" t="s">
        <v>108</v>
      </c>
      <c r="B113" s="47"/>
      <c r="C113" s="47"/>
      <c r="F113" s="50"/>
      <c r="G113" s="8"/>
      <c r="H113" s="8"/>
      <c r="I113" s="8"/>
      <c r="J113" s="8"/>
      <c r="K113" s="8"/>
      <c r="L113" s="53" t="s">
        <v>109</v>
      </c>
      <c r="M113" s="53"/>
      <c r="N113" s="53"/>
    </row>
    <row r="114" spans="1:14" x14ac:dyDescent="0.3">
      <c r="A114" s="47" t="s">
        <v>110</v>
      </c>
      <c r="F114" s="50"/>
      <c r="G114" s="8"/>
      <c r="H114" s="8"/>
      <c r="I114" s="8"/>
      <c r="J114" s="8"/>
      <c r="K114" s="8"/>
      <c r="L114" s="8"/>
      <c r="M114" s="8"/>
      <c r="N114" s="8"/>
    </row>
  </sheetData>
  <mergeCells count="8">
    <mergeCell ref="L110:N110"/>
    <mergeCell ref="L112:N112"/>
    <mergeCell ref="L113:N113"/>
    <mergeCell ref="A10:P10"/>
    <mergeCell ref="A11:P11"/>
    <mergeCell ref="A12:P12"/>
    <mergeCell ref="A13:P13"/>
    <mergeCell ref="A14:P14"/>
  </mergeCells>
  <printOptions horizontalCentered="1"/>
  <pageMargins left="0" right="0" top="0.59055118110236227" bottom="0.78740157480314965" header="0" footer="0"/>
  <pageSetup paperSize="158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Nairobys Rodriguez</cp:lastModifiedBy>
  <cp:lastPrinted>2025-09-10T14:34:21Z</cp:lastPrinted>
  <dcterms:created xsi:type="dcterms:W3CDTF">2018-04-17T18:57:16Z</dcterms:created>
  <dcterms:modified xsi:type="dcterms:W3CDTF">2025-09-10T14:41:24Z</dcterms:modified>
</cp:coreProperties>
</file>