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srvw-dfs1\Planificacion\Planificacion\2025\Informe IGP 2025\IGP T3 2025\"/>
    </mc:Choice>
  </mc:AlternateContent>
  <xr:revisionPtr revIDLastSave="0" documentId="13_ncr:1_{FE3F36CC-4E11-4D51-BA51-F57B6ED29A3C}" xr6:coauthVersionLast="47" xr6:coauthVersionMax="47" xr10:uidLastSave="{00000000-0000-0000-0000-000000000000}"/>
  <bookViews>
    <workbookView xWindow="-120" yWindow="-120" windowWidth="21840" windowHeight="13140" xr2:uid="{8B2C4453-0986-4EAD-8267-BC3E6EB42AA5}"/>
  </bookViews>
  <sheets>
    <sheet name="Ejecución 3T-2025" sheetId="1" r:id="rId1"/>
    <sheet name="Justificación" sheetId="2" r:id="rId2"/>
  </sheets>
  <definedNames>
    <definedName name="_xlnm.Print_Area" localSheetId="0">'Ejecución 3T-2025'!$A$1:$L$22</definedName>
    <definedName name="_xlnm.Print_Area" localSheetId="1">Justificación!$A$1:$L$41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 l="1"/>
  <c r="J10" i="1"/>
  <c r="J11" i="1"/>
  <c r="J12" i="1"/>
  <c r="J13" i="1"/>
  <c r="J14" i="1"/>
  <c r="J15" i="1"/>
  <c r="J16" i="1"/>
  <c r="I10" i="1"/>
  <c r="I11" i="1"/>
  <c r="I12" i="1"/>
  <c r="I13" i="1"/>
  <c r="I14" i="1"/>
  <c r="I15" i="1"/>
  <c r="I16" i="1"/>
  <c r="I9" i="1"/>
  <c r="I17" i="1" l="1"/>
  <c r="C17" i="1" l="1"/>
  <c r="E17" i="1"/>
  <c r="F17" i="1"/>
  <c r="G17" i="1"/>
  <c r="H17" i="1"/>
  <c r="D17" i="1"/>
  <c r="K29" i="2"/>
  <c r="J29" i="2"/>
  <c r="K28" i="2"/>
  <c r="J28" i="2"/>
  <c r="J24" i="2"/>
  <c r="D18" i="1" l="1"/>
  <c r="J17" i="1"/>
</calcChain>
</file>

<file path=xl/sharedStrings.xml><?xml version="1.0" encoding="utf-8"?>
<sst xmlns="http://schemas.openxmlformats.org/spreadsheetml/2006/main" count="93" uniqueCount="91">
  <si>
    <t>DESCRIPCION</t>
  </si>
  <si>
    <t>FAMILIAS IMPACTADAS</t>
  </si>
  <si>
    <t xml:space="preserve">TOTAL FAMILIAS IMPCTADAS </t>
  </si>
  <si>
    <t>RACIONES ALIMENTICIAS</t>
  </si>
  <si>
    <t>HOGAR EQUIPADO (ELECTRODOMESTICOS, ENSERES DEL HOGAR Y ROPA DE CAMA</t>
  </si>
  <si>
    <t xml:space="preserve">TECHADOS VIVIENDAS </t>
  </si>
  <si>
    <t>CANASTILLAS PARA EMBARAZADAS</t>
  </si>
  <si>
    <t>ARTICULOS DISCAPACIDAD</t>
  </si>
  <si>
    <t>PACIENTES ATENDIDOS CENTRO COMUNITARIO</t>
  </si>
  <si>
    <t>TOTAL FAMILIAS IMPACTADAS</t>
  </si>
  <si>
    <t>JULIO</t>
  </si>
  <si>
    <t>AGOSTO</t>
  </si>
  <si>
    <t>SEPTIEMBRE</t>
  </si>
  <si>
    <t>Informe de Evaluación trimestral de las Metas Físicas-Financieras</t>
  </si>
  <si>
    <t>Código</t>
  </si>
  <si>
    <t>Documento Relacionado</t>
  </si>
  <si>
    <t>Fecha Versión</t>
  </si>
  <si>
    <t>Versión</t>
  </si>
  <si>
    <t>DEC-FOR013</t>
  </si>
  <si>
    <t>I -Información Instituciónal</t>
  </si>
  <si>
    <t>I.I - Completar los datos requeridos sobre la institución</t>
  </si>
  <si>
    <t>Capítulo</t>
  </si>
  <si>
    <t xml:space="preserve">0201- Presidencia de la República </t>
  </si>
  <si>
    <t>Subcapítulo</t>
  </si>
  <si>
    <t xml:space="preserve">02 - Gabinete de Politica Social </t>
  </si>
  <si>
    <t>Unidad Ejecutora</t>
  </si>
  <si>
    <t xml:space="preserve">003- Plan de Asistencia Social de la Presidencia </t>
  </si>
  <si>
    <t>Misión</t>
  </si>
  <si>
    <t>[Incluir la misión Como instancia de coordinación del sector social, trabajamos para garantizar la efectividad y la eficacia de la estrategia y de las políticas sociales del Gobierno, articulando los programas y las acciones que en materia de demanda social formulen las instituciones que integran el Gabinete, enfocados en incidir en el desarrollo integral de las familias dominicanas que viven en situación de vulnerabilidad y en la reducción de la pobreza.</t>
  </si>
  <si>
    <t>Visión</t>
  </si>
  <si>
    <t>Protección, promoción y desarrollo integral de las familias, impulsando el progreso para superar la pobreza en la República Dominicana.</t>
  </si>
  <si>
    <t>II. Contribución a la Estrategia Nacional de Desarrollo</t>
  </si>
  <si>
    <t>Eje estratégico:</t>
  </si>
  <si>
    <t>Desarrollo Social</t>
  </si>
  <si>
    <t>Objetivo general:</t>
  </si>
  <si>
    <t>Igualdad de derechos y oportunidades</t>
  </si>
  <si>
    <t>Objetivo(s) específico(s):</t>
  </si>
  <si>
    <t>2.3.3</t>
  </si>
  <si>
    <t>Disminuir la pobreza mediante un efectivo y eficiente sistema de protección social, que tome en cuenta las necesidades y vulnerabilidades a lo largo del ciclo de vida</t>
  </si>
  <si>
    <t>III. Información del Programa</t>
  </si>
  <si>
    <t>Nombre:</t>
  </si>
  <si>
    <t>14 - Asistencia social integral</t>
  </si>
  <si>
    <t>Descripción:</t>
  </si>
  <si>
    <t>Desarrollo integral de las condiciones de vida, seguridad alimentaria e inclusión de la población en condición de vulnerabilidad, reduciendo la privación de derechos mediante servicios de asistencia social y atención a la comunidad.</t>
  </si>
  <si>
    <t xml:space="preserve">Familias de escasos recursos, que se encuentren en pobreza extrema. </t>
  </si>
  <si>
    <t>Resultado Asociado:</t>
  </si>
  <si>
    <t>Aumentadas las condiciones de vida, desarrollo integral y seguridad alimentaria de población vulnerable mediante esquemas de asistencia social y atención; pasando de 5,5% en el 2019 en la prevalencia de la subalimentación a 5.2% para el 2022.</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</si>
  <si>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</si>
  <si>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</si>
  <si>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</si>
  <si>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</si>
  <si>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</si>
  <si>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</si>
  <si>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</si>
  <si>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</si>
  <si>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</si>
  <si>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</si>
  <si>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</si>
  <si>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</si>
  <si>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</si>
  <si>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</si>
  <si>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</si>
  <si>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</si>
  <si>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</si>
  <si>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</si>
  <si>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</si>
  <si>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</si>
  <si>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</si>
  <si>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6087 - Familias vulnerables reciben apoyo social integral</t>
  </si>
  <si>
    <t>No. De familias beneficiadas</t>
  </si>
  <si>
    <t>V. Análisis de los Logros y Desviaciones</t>
  </si>
  <si>
    <t>V.I - Información de Logros y Desviaciones por Producto</t>
  </si>
  <si>
    <t xml:space="preserve">Producto: </t>
  </si>
  <si>
    <t>02- Familia Vulnerable reciben Apoyo Social Integral</t>
  </si>
  <si>
    <t xml:space="preserve">Descripción del producto: </t>
  </si>
  <si>
    <t>Logros alcanzados:</t>
  </si>
  <si>
    <t>Causas y justificación del desvío:</t>
  </si>
  <si>
    <t xml:space="preserve">VI. I - De acuerdo a los eventos presentados durante la ejecución del producto, ¿qué aspecto puede mejorarse? </t>
  </si>
  <si>
    <t xml:space="preserve">FARDOS DE AGUA </t>
  </si>
  <si>
    <t>TOTAL FAMILIAS IMPACTADAS TERCER TRIMESTRE 2024</t>
  </si>
  <si>
    <t xml:space="preserve">TOTAL DE AYUDAS </t>
  </si>
  <si>
    <t>TERCER TRIMESTRE 2025</t>
  </si>
  <si>
    <t>3T</t>
  </si>
  <si>
    <t>A través de este producto se asisten familias vulnerables las cuales reciben apoyo social integral, con la distribución de raciones alimenticias crudas, techados de viviendas, entrega de electrodomésticos y enseres del hogar, así como medicamentos y artículos para discapacitados; también se brindan atenciones médicas desde nuestro centro de salud comunitario y a nivel nacional mediante la realización operativos médicos en diferentes lugares del país.</t>
  </si>
  <si>
    <t>KIT DE LIMPIEZA</t>
  </si>
  <si>
    <t>Durante el tercer trimestre del año 2025, el Programa de Asistencia Social de la Presidencia (PASP) logró beneficiar a un total de 660,786 familias, mediante la implementación de diversas acciones de asistencia social. En este período, se distribuyeron 1,220,472 raciones alimenticias, alcanzando a 606,880 familias de escasos recursos en condición de vulnerabilidad. Asimismo, fueron entregados 42,764 electrodomésticos y enseres para el hogar, y se efectuó la readecuación de 815 techados en viviendas pertenecientes a familias de bajos ingresos a nivel nacional.
De igual manera, se entregaron 515 canastillas con artículos esenciales para el cuidado de recién nacidos a madres en estado de gestación y condición de vulnerabilidad. En el ámbito de la salud, el PASP ofreció 12,336  asistencias médicas gratuitas a personas de escasos recursos a través de su unidad médica. Estas distribuidas en las diferentes especialidades que allí se ofrecen para toda la familia. 
En total, estas acciones representaron 1,277,994 beneficios otorgados durante el tercer trimestre del 2025, reafirmando el compromiso del PASP con el bienestar y la inclusión social de las familias dominicanas más necesitadas.</t>
  </si>
  <si>
    <t>De acuerdo con los eventos ocurridos durante la ejecución del producto, se recomienda:
1.	Fortalecer el seguimiento y control sobre los proveedores para garantizar la entrega oportuna de insumos.
2.	Optimizar los procesos de adquisición y contratación para evitar cancelaciones que generen retrasos en el abastecimiento.
3.	Mejorar la programación y ejecución de pagos a licitaciones adjudicadas, asegurando la disponibilidad financiera para cumplir con las metas proyectadas.</t>
  </si>
  <si>
    <t>En relación con la desviación física registrada durante el tercer trimestre, no se logró alcanzar la meta programada debido al incumplimiento de algunos proveedores en la entrega de ciertos insumos necesarios para su cumplimiento, tales como alimentos crudos para la elaboración de raciones, enlantes, bajantes y planchas de zinc para la construcción de techados.
Asimismo, la cancelación de los procesos de compra PASP-CCC-SI-2025-0009 y PASP-CCC-SI-2025-0010 generó retrasos en el abastecimiento de los almacenes, lo que contribuyó a la imposibilidad de cumplir con las metas físicas programadas. Se adjuntan como evidencia el acta de cancelación de dichos procesos.
Por otra parte, la desviación financiera se debió al retraso en los pagos correspondientes a las licitaciones:
•	PASP-CCC-LPN-2025-0001
•	PASP-CCC-LPN-2025-0002
•	PASP-CCC-LPN-2025-0003
Estas licitaciones habían sido adjudicadas en meses anteriores, y la demora en los pagos impactó directamente en la ejecución financiera proyectada para el trimestre.</t>
  </si>
  <si>
    <r>
      <t>Beneficiarios:</t>
    </r>
    <r>
      <rPr>
        <sz val="18"/>
        <color rgb="FF000000"/>
        <rFont val="Century Gothic"/>
        <family val="2"/>
      </rPr>
      <t xml:space="preserve"> </t>
    </r>
  </si>
  <si>
    <r>
      <t xml:space="preserve">VI. </t>
    </r>
    <r>
      <rPr>
        <b/>
        <sz val="18"/>
        <color theme="0"/>
        <rFont val="Century Gothic"/>
        <family val="2"/>
      </rPr>
      <t>Oportunidades de Mejora</t>
    </r>
  </si>
  <si>
    <r>
      <rPr>
        <b/>
        <sz val="18"/>
        <rFont val="Calibri"/>
        <family val="2"/>
      </rPr>
      <t>Nota:</t>
    </r>
    <r>
      <rPr>
        <sz val="18"/>
        <rFont val="Calibri"/>
        <family val="2"/>
      </rPr>
      <t xml:space="preserve"> Las secciones III, IV, V y VI deben ser repetidas, la misma cantidad de programas sustantivos (codificados desde 11 al 95) que tenga la unidad ejecutora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</si>
</sst>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1" x14ac:knownFonts="1">
    <font>
      <sz val="11"/>
      <color theme="1"/>
      <name val="Aptos Narrow"/>
      <family val="2"/>
      <scheme val="minor"/>
    </font>
    <font>
      <sz val="11"/>
      <color theme="1"/>
      <name val="Aptos Narrow"/>
      <family val="2"/>
      <scheme val="minor"/>
    </font>
    <font>
      <b/>
      <sz val="12"/>
      <color theme="0"/>
      <name val="Aptos Narrow"/>
      <family val="2"/>
      <scheme val="minor"/>
    </font>
    <font>
      <b/>
      <sz val="12"/>
      <color theme="0"/>
      <name val="Calibri"/>
      <family val="2"/>
    </font>
    <font>
      <sz val="12"/>
      <color theme="1"/>
      <name val="Calibri"/>
      <family val="2"/>
    </font>
    <font>
      <sz val="14"/>
      <color theme="1"/>
      <name val="Aptos Narrow"/>
      <family val="2"/>
      <scheme val="minor"/>
    </font>
    <font>
      <b/>
      <sz val="14"/>
      <color theme="0"/>
      <name val="Calibri"/>
      <family val="2"/>
    </font>
    <font>
      <b/>
      <sz val="18"/>
      <color theme="0"/>
      <name val="Calibri"/>
      <family val="2"/>
    </font>
    <font>
      <sz val="18"/>
      <name val="Calibri"/>
      <family val="2"/>
    </font>
    <font>
      <sz val="18"/>
      <color theme="1"/>
      <name val="Aptos Narrow"/>
      <family val="2"/>
      <scheme val="minor"/>
    </font>
    <font>
      <b/>
      <sz val="18"/>
      <color rgb="FF000000"/>
      <name val="Aptos Narrow"/>
      <family val="2"/>
      <scheme val="minor"/>
    </font>
    <font>
      <sz val="18"/>
      <color rgb="FF000000"/>
      <name val="Aptos Narrow"/>
      <family val="2"/>
      <scheme val="minor"/>
    </font>
    <font>
      <b/>
      <sz val="18"/>
      <color theme="0"/>
      <name val="Aptos Narrow"/>
      <family val="2"/>
      <scheme val="minor"/>
    </font>
    <font>
      <b/>
      <sz val="18"/>
      <color theme="1"/>
      <name val="Aptos Narrow"/>
      <family val="2"/>
      <scheme val="minor"/>
    </font>
    <font>
      <i/>
      <sz val="18"/>
      <color theme="1"/>
      <name val="Aptos Narrow"/>
      <family val="2"/>
      <scheme val="minor"/>
    </font>
    <font>
      <sz val="18"/>
      <color rgb="FF000000"/>
      <name val="Century Gothic"/>
      <family val="2"/>
    </font>
    <font>
      <i/>
      <sz val="18"/>
      <name val="Aptos Narrow"/>
      <family val="2"/>
      <scheme val="minor"/>
    </font>
    <font>
      <i/>
      <sz val="18"/>
      <color rgb="FFFF0000"/>
      <name val="Aptos Narrow"/>
      <family val="2"/>
      <scheme val="minor"/>
    </font>
    <font>
      <b/>
      <sz val="18"/>
      <name val="Calibri"/>
      <family val="2"/>
    </font>
    <font>
      <b/>
      <sz val="18"/>
      <color rgb="FF000000"/>
      <name val="Calibri"/>
      <family val="2"/>
    </font>
    <font>
      <b/>
      <sz val="18"/>
      <color theme="0"/>
      <name val="Century Gothic"/>
      <family val="2"/>
    </font>
  </fonts>
  <fills count="7">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3" tint="0.749992370372631"/>
        <bgColor indexed="64"/>
      </patternFill>
    </fill>
    <fill>
      <patternFill patternType="solid">
        <fgColor theme="0" tint="-0.14999847407452621"/>
        <bgColor indexed="64"/>
      </patternFill>
    </fill>
    <fill>
      <patternFill patternType="solid">
        <fgColor theme="0" tint="-0.14999847407452621"/>
        <bgColor rgb="FFF5F5F5"/>
      </patternFill>
    </fill>
  </fills>
  <borders count="4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8">
    <xf numFmtId="0" fontId="0" fillId="0" borderId="0" xfId="0"/>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3" fontId="4" fillId="0" borderId="3" xfId="0" applyNumberFormat="1" applyFont="1" applyBorder="1" applyAlignment="1">
      <alignment horizontal="center" vertical="center"/>
    </xf>
    <xf numFmtId="3" fontId="4" fillId="0" borderId="3" xfId="0" applyNumberFormat="1" applyFont="1" applyBorder="1" applyAlignment="1">
      <alignment horizontal="center" vertical="center" wrapText="1"/>
    </xf>
    <xf numFmtId="3" fontId="4" fillId="0" borderId="4" xfId="0" applyNumberFormat="1" applyFont="1" applyBorder="1" applyAlignment="1">
      <alignment horizontal="center" vertical="center"/>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4" fillId="0" borderId="11" xfId="0" applyFont="1" applyBorder="1" applyAlignment="1">
      <alignment vertical="center"/>
    </xf>
    <xf numFmtId="0" fontId="4" fillId="0" borderId="11" xfId="0" applyFont="1" applyBorder="1" applyAlignment="1">
      <alignment vertical="center" wrapText="1"/>
    </xf>
    <xf numFmtId="0" fontId="4" fillId="0" borderId="11" xfId="0" applyFont="1" applyBorder="1" applyAlignment="1">
      <alignment horizontal="left" vertical="center" wrapText="1"/>
    </xf>
    <xf numFmtId="0" fontId="3" fillId="2" borderId="13" xfId="0" applyFont="1" applyFill="1" applyBorder="1" applyAlignment="1">
      <alignment horizontal="center" vertical="center" wrapText="1"/>
    </xf>
    <xf numFmtId="3" fontId="3" fillId="2" borderId="14" xfId="0" applyNumberFormat="1" applyFont="1" applyFill="1" applyBorder="1" applyAlignment="1">
      <alignment horizontal="center" vertical="center"/>
    </xf>
    <xf numFmtId="0" fontId="5" fillId="0" borderId="0" xfId="0" applyFont="1"/>
    <xf numFmtId="0" fontId="3" fillId="2" borderId="45" xfId="0" applyFont="1" applyFill="1" applyBorder="1" applyAlignment="1">
      <alignment horizontal="center" vertical="center" wrapText="1"/>
    </xf>
    <xf numFmtId="3" fontId="4" fillId="0" borderId="26" xfId="0" applyNumberFormat="1" applyFont="1" applyBorder="1" applyAlignment="1">
      <alignment horizontal="center" vertical="center" wrapText="1"/>
    </xf>
    <xf numFmtId="3" fontId="3" fillId="2" borderId="21" xfId="0" applyNumberFormat="1" applyFont="1" applyFill="1" applyBorder="1" applyAlignment="1">
      <alignment horizontal="center" vertical="center"/>
    </xf>
    <xf numFmtId="3" fontId="6" fillId="2" borderId="47"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3" fontId="2" fillId="2" borderId="5" xfId="0" applyNumberFormat="1" applyFont="1" applyFill="1" applyBorder="1" applyAlignment="1">
      <alignment horizontal="center" vertical="center"/>
    </xf>
    <xf numFmtId="3" fontId="2" fillId="2" borderId="7" xfId="0" applyNumberFormat="1" applyFont="1" applyFill="1" applyBorder="1" applyAlignment="1">
      <alignment horizontal="center" vertical="center"/>
    </xf>
    <xf numFmtId="3" fontId="2" fillId="2" borderId="6" xfId="0" applyNumberFormat="1"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46" xfId="0" applyFont="1" applyFill="1" applyBorder="1" applyAlignment="1">
      <alignment horizontal="center" vertical="center" wrapText="1"/>
    </xf>
    <xf numFmtId="3" fontId="4" fillId="0" borderId="12" xfId="0" applyNumberFormat="1" applyFont="1" applyBorder="1" applyAlignment="1">
      <alignment horizontal="center" vertical="center"/>
    </xf>
    <xf numFmtId="0" fontId="8" fillId="0" borderId="0" xfId="0" applyFont="1" applyProtection="1">
      <protection locked="0"/>
    </xf>
    <xf numFmtId="0" fontId="9" fillId="0" borderId="0" xfId="0" applyFont="1"/>
    <xf numFmtId="0" fontId="10" fillId="3" borderId="16" xfId="0" applyFont="1" applyFill="1" applyBorder="1" applyAlignment="1">
      <alignment vertical="top"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9" fillId="0" borderId="0" xfId="0" applyFont="1" applyProtection="1">
      <protection locked="0"/>
    </xf>
    <xf numFmtId="0" fontId="10" fillId="3" borderId="8" xfId="0" applyFont="1" applyFill="1" applyBorder="1" applyAlignment="1">
      <alignment vertical="top" wrapText="1"/>
    </xf>
    <xf numFmtId="0" fontId="10" fillId="4" borderId="8"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3" borderId="20" xfId="0" applyFont="1" applyFill="1" applyBorder="1" applyAlignment="1">
      <alignment vertical="top"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5" xfId="0" applyFont="1" applyBorder="1" applyAlignment="1">
      <alignment horizontal="center" vertical="center" wrapText="1"/>
    </xf>
    <xf numFmtId="164" fontId="10" fillId="0" borderId="22" xfId="0" applyNumberFormat="1" applyFont="1" applyBorder="1" applyAlignment="1">
      <alignment horizontal="center" vertical="center" wrapText="1"/>
    </xf>
    <xf numFmtId="0" fontId="11" fillId="0" borderId="23" xfId="0" applyFont="1" applyBorder="1" applyAlignment="1">
      <alignment horizontal="center" vertical="center" wrapText="1"/>
    </xf>
    <xf numFmtId="0" fontId="12" fillId="2" borderId="24" xfId="0" applyFont="1" applyFill="1" applyBorder="1" applyAlignment="1">
      <alignment horizontal="left" vertical="center"/>
    </xf>
    <xf numFmtId="0" fontId="12" fillId="2" borderId="0" xfId="0" applyFont="1" applyFill="1" applyAlignment="1">
      <alignment horizontal="left" vertical="center"/>
    </xf>
    <xf numFmtId="0" fontId="12" fillId="2" borderId="25" xfId="0" applyFont="1" applyFill="1" applyBorder="1" applyAlignment="1">
      <alignment horizontal="left" vertical="center"/>
    </xf>
    <xf numFmtId="0" fontId="13" fillId="4" borderId="24" xfId="0" applyFont="1" applyFill="1" applyBorder="1" applyAlignment="1">
      <alignment horizontal="left" vertical="center"/>
    </xf>
    <xf numFmtId="0" fontId="13" fillId="4" borderId="0" xfId="0" applyFont="1" applyFill="1" applyAlignment="1">
      <alignment horizontal="left" vertical="center"/>
    </xf>
    <xf numFmtId="0" fontId="13" fillId="4" borderId="25" xfId="0" applyFont="1" applyFill="1" applyBorder="1" applyAlignment="1">
      <alignment horizontal="left" vertical="center"/>
    </xf>
    <xf numFmtId="0" fontId="10" fillId="0" borderId="24" xfId="0" applyFont="1" applyBorder="1" applyAlignment="1">
      <alignment vertical="center"/>
    </xf>
    <xf numFmtId="49" fontId="14" fillId="0" borderId="26" xfId="0" quotePrefix="1" applyNumberFormat="1" applyFont="1" applyBorder="1" applyAlignment="1" applyProtection="1">
      <alignment horizontal="left" vertical="center"/>
      <protection locked="0"/>
    </xf>
    <xf numFmtId="49" fontId="14" fillId="0" borderId="27" xfId="0" quotePrefix="1" applyNumberFormat="1" applyFont="1" applyBorder="1" applyAlignment="1" applyProtection="1">
      <alignment horizontal="left" vertical="center"/>
      <protection locked="0"/>
    </xf>
    <xf numFmtId="49" fontId="14" fillId="0" borderId="28" xfId="0" quotePrefix="1" applyNumberFormat="1" applyFont="1" applyBorder="1" applyAlignment="1" applyProtection="1">
      <alignment horizontal="left" vertical="center"/>
      <protection locked="0"/>
    </xf>
    <xf numFmtId="0" fontId="13" fillId="0" borderId="24" xfId="0" applyFont="1" applyBorder="1"/>
    <xf numFmtId="0" fontId="10" fillId="0" borderId="3" xfId="0" applyFont="1" applyBorder="1" applyAlignment="1">
      <alignment vertical="center"/>
    </xf>
    <xf numFmtId="0" fontId="14" fillId="0" borderId="3" xfId="0" applyFont="1" applyBorder="1" applyAlignment="1" applyProtection="1">
      <alignment horizontal="left" vertical="center" wrapText="1"/>
      <protection locked="0"/>
    </xf>
    <xf numFmtId="0" fontId="14" fillId="0" borderId="29" xfId="0" applyFont="1" applyBorder="1" applyAlignment="1" applyProtection="1">
      <alignment horizontal="left" vertical="center" wrapText="1"/>
      <protection locked="0"/>
    </xf>
    <xf numFmtId="0" fontId="9" fillId="5" borderId="26" xfId="0" applyFont="1" applyFill="1" applyBorder="1" applyAlignment="1">
      <alignment horizontal="center" vertical="center" wrapText="1"/>
    </xf>
    <xf numFmtId="0" fontId="9" fillId="5" borderId="26" xfId="0" applyFont="1" applyFill="1" applyBorder="1" applyAlignment="1">
      <alignment horizontal="left" vertical="center" wrapText="1"/>
    </xf>
    <xf numFmtId="0" fontId="9" fillId="5" borderId="27" xfId="0" applyFont="1" applyFill="1" applyBorder="1" applyAlignment="1">
      <alignment horizontal="left" vertical="center" wrapText="1"/>
    </xf>
    <xf numFmtId="0" fontId="9" fillId="5" borderId="28" xfId="0" applyFont="1" applyFill="1" applyBorder="1" applyAlignment="1">
      <alignment horizontal="left" vertical="center" wrapText="1"/>
    </xf>
    <xf numFmtId="0" fontId="9" fillId="5" borderId="26" xfId="0" applyFont="1" applyFill="1" applyBorder="1" applyAlignment="1">
      <alignment horizontal="center" vertical="center"/>
    </xf>
    <xf numFmtId="0" fontId="9" fillId="0" borderId="26" xfId="0" applyFont="1" applyBorder="1" applyAlignment="1" applyProtection="1">
      <alignment horizontal="center" vertical="center" wrapText="1"/>
      <protection locked="0"/>
    </xf>
    <xf numFmtId="0" fontId="14" fillId="0" borderId="0" xfId="0" applyFont="1" applyAlignment="1" applyProtection="1">
      <alignment horizontal="left" vertical="center" wrapText="1"/>
      <protection locked="0"/>
    </xf>
    <xf numFmtId="0" fontId="14" fillId="0" borderId="25" xfId="0" applyFont="1" applyBorder="1" applyAlignment="1" applyProtection="1">
      <alignment horizontal="left" vertical="center" wrapText="1"/>
      <protection locked="0"/>
    </xf>
    <xf numFmtId="0" fontId="10" fillId="0" borderId="24" xfId="0" applyFont="1" applyBorder="1" applyAlignment="1">
      <alignment vertical="center" wrapText="1"/>
    </xf>
    <xf numFmtId="0" fontId="14" fillId="0" borderId="0" xfId="0" applyFont="1" applyAlignment="1" applyProtection="1">
      <alignment horizontal="left" vertical="center"/>
      <protection locked="0"/>
    </xf>
    <xf numFmtId="0" fontId="14" fillId="0" borderId="25" xfId="0" applyFont="1" applyBorder="1" applyAlignment="1" applyProtection="1">
      <alignment horizontal="left" vertical="center"/>
      <protection locked="0"/>
    </xf>
    <xf numFmtId="0" fontId="8" fillId="0" borderId="0" xfId="0" applyFont="1" applyAlignment="1" applyProtection="1">
      <alignment wrapText="1"/>
      <protection locked="0"/>
    </xf>
    <xf numFmtId="0" fontId="9" fillId="0" borderId="0" xfId="0" applyFont="1" applyAlignment="1">
      <alignment wrapText="1"/>
    </xf>
    <xf numFmtId="0" fontId="16" fillId="0" borderId="0" xfId="0" applyFont="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25" xfId="0" applyFont="1" applyBorder="1" applyAlignment="1" applyProtection="1">
      <alignment horizontal="left" vertical="center" wrapText="1"/>
      <protection locked="0"/>
    </xf>
    <xf numFmtId="0" fontId="18" fillId="5" borderId="30" xfId="0" applyFont="1" applyFill="1" applyBorder="1" applyAlignment="1">
      <alignment horizontal="center" vertical="center" wrapText="1" readingOrder="1"/>
    </xf>
    <xf numFmtId="0" fontId="18" fillId="5" borderId="31" xfId="0" applyFont="1" applyFill="1" applyBorder="1" applyAlignment="1">
      <alignment horizontal="center" vertical="center" wrapText="1" readingOrder="1"/>
    </xf>
    <xf numFmtId="0" fontId="18" fillId="5" borderId="32" xfId="0" applyFont="1" applyFill="1" applyBorder="1" applyAlignment="1">
      <alignment horizontal="center" vertical="center" wrapText="1" readingOrder="1"/>
    </xf>
    <xf numFmtId="0" fontId="18" fillId="5" borderId="33" xfId="0" applyFont="1" applyFill="1" applyBorder="1" applyAlignment="1">
      <alignment horizontal="center" vertical="center" wrapText="1" readingOrder="1"/>
    </xf>
    <xf numFmtId="0" fontId="18" fillId="5" borderId="34" xfId="0" applyFont="1" applyFill="1" applyBorder="1" applyAlignment="1">
      <alignment horizontal="center" vertical="center" wrapText="1" readingOrder="1"/>
    </xf>
    <xf numFmtId="39" fontId="8" fillId="0" borderId="35" xfId="1" applyNumberFormat="1" applyFont="1" applyFill="1" applyBorder="1" applyAlignment="1" applyProtection="1">
      <alignment horizontal="center" vertical="center" wrapText="1" readingOrder="1"/>
      <protection locked="0"/>
    </xf>
    <xf numFmtId="39" fontId="8" fillId="0" borderId="36" xfId="1" applyNumberFormat="1" applyFont="1" applyFill="1" applyBorder="1" applyAlignment="1" applyProtection="1">
      <alignment horizontal="center" vertical="center" wrapText="1" readingOrder="1"/>
      <protection locked="0"/>
    </xf>
    <xf numFmtId="39" fontId="8" fillId="0" borderId="32" xfId="1" applyNumberFormat="1" applyFont="1" applyFill="1" applyBorder="1" applyAlignment="1" applyProtection="1">
      <alignment horizontal="center" vertical="center" wrapText="1" readingOrder="1"/>
      <protection locked="0"/>
    </xf>
    <xf numFmtId="39" fontId="8" fillId="0" borderId="33" xfId="1" applyNumberFormat="1" applyFont="1" applyFill="1" applyBorder="1" applyAlignment="1" applyProtection="1">
      <alignment horizontal="center" vertical="center" wrapText="1" readingOrder="1"/>
      <protection locked="0"/>
    </xf>
    <xf numFmtId="39" fontId="8" fillId="0" borderId="31" xfId="1" applyNumberFormat="1" applyFont="1" applyFill="1" applyBorder="1" applyAlignment="1" applyProtection="1">
      <alignment horizontal="center" vertical="center" wrapText="1" readingOrder="1"/>
      <protection locked="0"/>
    </xf>
    <xf numFmtId="10" fontId="8" fillId="0" borderId="36" xfId="2" applyNumberFormat="1" applyFont="1" applyFill="1" applyBorder="1" applyAlignment="1" applyProtection="1">
      <alignment horizontal="center" vertical="center" wrapText="1" readingOrder="1"/>
    </xf>
    <xf numFmtId="10" fontId="8" fillId="0" borderId="37" xfId="2" applyNumberFormat="1" applyFont="1" applyFill="1" applyBorder="1" applyAlignment="1" applyProtection="1">
      <alignment horizontal="center" vertical="center" wrapText="1" readingOrder="1"/>
    </xf>
    <xf numFmtId="0" fontId="9" fillId="0" borderId="24" xfId="0" applyFont="1" applyBorder="1"/>
    <xf numFmtId="0" fontId="19" fillId="6" borderId="36" xfId="0" applyFont="1" applyFill="1" applyBorder="1" applyAlignment="1">
      <alignment horizontal="center" vertical="center" wrapText="1" readingOrder="1"/>
    </xf>
    <xf numFmtId="0" fontId="8" fillId="5" borderId="36" xfId="0" applyFont="1" applyFill="1" applyBorder="1" applyAlignment="1">
      <alignment vertical="top" wrapText="1"/>
    </xf>
    <xf numFmtId="0" fontId="8" fillId="5" borderId="37" xfId="0" applyFont="1" applyFill="1" applyBorder="1" applyAlignment="1">
      <alignment vertical="top" wrapText="1"/>
    </xf>
    <xf numFmtId="0" fontId="19" fillId="6" borderId="38" xfId="0" applyFont="1" applyFill="1" applyBorder="1" applyAlignment="1">
      <alignment horizontal="center" vertical="center" wrapText="1" readingOrder="1"/>
    </xf>
    <xf numFmtId="0" fontId="19" fillId="6" borderId="39" xfId="0" applyFont="1" applyFill="1" applyBorder="1" applyAlignment="1">
      <alignment horizontal="center" vertical="center" wrapText="1" readingOrder="1"/>
    </xf>
    <xf numFmtId="0" fontId="19" fillId="6" borderId="40" xfId="0" applyFont="1" applyFill="1" applyBorder="1" applyAlignment="1">
      <alignment horizontal="center" vertical="center" wrapText="1" readingOrder="1"/>
    </xf>
    <xf numFmtId="0" fontId="8" fillId="0" borderId="41" xfId="0" applyFont="1" applyBorder="1" applyAlignment="1" applyProtection="1">
      <alignment vertical="top" wrapText="1"/>
      <protection locked="0"/>
    </xf>
    <xf numFmtId="0" fontId="8" fillId="0" borderId="33" xfId="0" applyFont="1" applyBorder="1" applyAlignment="1" applyProtection="1">
      <alignment vertical="top" wrapText="1"/>
      <protection locked="0"/>
    </xf>
    <xf numFmtId="165" fontId="8" fillId="0" borderId="31" xfId="0" applyNumberFormat="1" applyFont="1" applyBorder="1" applyAlignment="1" applyProtection="1">
      <alignment horizontal="center" vertical="center" wrapText="1" readingOrder="1"/>
      <protection locked="0"/>
    </xf>
    <xf numFmtId="4" fontId="8" fillId="0" borderId="33" xfId="0" applyNumberFormat="1" applyFont="1" applyBorder="1" applyAlignment="1" applyProtection="1">
      <alignment horizontal="center" vertical="center" wrapText="1"/>
      <protection locked="0"/>
    </xf>
    <xf numFmtId="166" fontId="8" fillId="0" borderId="36" xfId="0" applyNumberFormat="1" applyFont="1" applyBorder="1" applyAlignment="1" applyProtection="1">
      <alignment horizontal="center" vertical="center" wrapText="1" readingOrder="1"/>
      <protection locked="0"/>
    </xf>
    <xf numFmtId="165" fontId="8" fillId="0" borderId="36" xfId="0" applyNumberFormat="1" applyFont="1" applyBorder="1" applyAlignment="1" applyProtection="1">
      <alignment horizontal="center" vertical="center" wrapText="1"/>
      <protection locked="0"/>
    </xf>
    <xf numFmtId="10" fontId="8" fillId="4" borderId="36" xfId="2" applyNumberFormat="1" applyFont="1" applyFill="1" applyBorder="1" applyAlignment="1" applyProtection="1">
      <alignment horizontal="center" vertical="center" wrapText="1" readingOrder="1"/>
      <protection locked="0"/>
    </xf>
    <xf numFmtId="167" fontId="8" fillId="4" borderId="32" xfId="0" applyNumberFormat="1" applyFont="1" applyFill="1" applyBorder="1" applyAlignment="1" applyProtection="1">
      <alignment horizontal="center" vertical="center" wrapText="1" readingOrder="1"/>
      <protection locked="0"/>
    </xf>
    <xf numFmtId="0" fontId="8" fillId="0" borderId="42" xfId="0" applyFont="1" applyBorder="1" applyAlignment="1" applyProtection="1">
      <alignment vertical="top" wrapText="1"/>
      <protection locked="0"/>
    </xf>
    <xf numFmtId="0" fontId="8" fillId="0" borderId="43" xfId="0" applyFont="1" applyBorder="1" applyAlignment="1" applyProtection="1">
      <alignment vertical="top" wrapText="1"/>
      <protection locked="0"/>
    </xf>
    <xf numFmtId="165" fontId="8" fillId="0" borderId="43" xfId="0" applyNumberFormat="1" applyFont="1" applyBorder="1" applyAlignment="1" applyProtection="1">
      <alignment horizontal="center" vertical="center" wrapText="1" readingOrder="1"/>
      <protection locked="0"/>
    </xf>
    <xf numFmtId="166" fontId="8" fillId="0" borderId="43" xfId="0" applyNumberFormat="1" applyFont="1" applyBorder="1" applyAlignment="1" applyProtection="1">
      <alignment horizontal="center" vertical="center" wrapText="1" readingOrder="1"/>
      <protection locked="0"/>
    </xf>
    <xf numFmtId="165" fontId="8" fillId="0" borderId="43" xfId="0" applyNumberFormat="1" applyFont="1" applyBorder="1" applyAlignment="1" applyProtection="1">
      <alignment horizontal="center" vertical="center" wrapText="1"/>
      <protection locked="0"/>
    </xf>
    <xf numFmtId="10" fontId="8" fillId="0" borderId="43" xfId="2" applyNumberFormat="1" applyFont="1" applyFill="1" applyBorder="1" applyAlignment="1" applyProtection="1">
      <alignment horizontal="center" vertical="center" wrapText="1" readingOrder="1"/>
      <protection locked="0"/>
    </xf>
    <xf numFmtId="167" fontId="8" fillId="0" borderId="44" xfId="0" applyNumberFormat="1" applyFont="1" applyBorder="1" applyAlignment="1" applyProtection="1">
      <alignment horizontal="center" vertical="center" wrapText="1" readingOrder="1"/>
      <protection locked="0"/>
    </xf>
    <xf numFmtId="0" fontId="12" fillId="2" borderId="3" xfId="0" applyFont="1" applyFill="1" applyBorder="1" applyAlignment="1">
      <alignment horizontal="left" vertical="center"/>
    </xf>
    <xf numFmtId="0" fontId="13" fillId="4" borderId="3" xfId="0" applyFont="1" applyFill="1" applyBorder="1" applyAlignment="1">
      <alignment horizontal="left" vertical="center"/>
    </xf>
    <xf numFmtId="0" fontId="10" fillId="0" borderId="3" xfId="0" applyFont="1" applyBorder="1" applyAlignment="1" applyProtection="1">
      <alignment vertical="center" wrapText="1"/>
      <protection locked="0"/>
    </xf>
    <xf numFmtId="0" fontId="13" fillId="4" borderId="3" xfId="0" applyFont="1" applyFill="1" applyBorder="1" applyAlignment="1">
      <alignment horizontal="left" vertical="center" wrapText="1"/>
    </xf>
    <xf numFmtId="0" fontId="14" fillId="0" borderId="0" xfId="0" applyFont="1" applyAlignment="1" applyProtection="1">
      <alignment horizontal="left" vertical="center" wrapText="1"/>
      <protection locked="0"/>
    </xf>
    <xf numFmtId="0" fontId="8" fillId="0" borderId="0" xfId="0" applyFont="1" applyAlignment="1">
      <alignment horizontal="left" vertical="center" wrapText="1"/>
    </xf>
    <xf numFmtId="0" fontId="8" fillId="0" borderId="0" xfId="0" applyFont="1" applyAlignment="1" applyProtection="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18"/>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8"/>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8"/>
        <color auto="1"/>
        <name val="Calibri"/>
        <scheme val="none"/>
      </font>
      <numFmt numFmtId="167" formatCode="[$-10409]0.00%"/>
      <fill>
        <patternFill patternType="solid">
          <fgColor indexed="64"/>
          <bgColor theme="3"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8"/>
        <color auto="1"/>
        <name val="Calibri"/>
        <scheme val="none"/>
      </font>
      <numFmt numFmtId="14" formatCode="0.00%"/>
      <fill>
        <patternFill patternType="solid">
          <fgColor indexed="64"/>
          <bgColor theme="3"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8"/>
        <color auto="1"/>
        <name val="Calibri"/>
        <scheme val="none"/>
      </font>
      <numFmt numFmtId="34" formatCode="_(&quot;$&quot;* #,##0.00_);_(&quot;$&quot;* \(#,##0.00\);_(&quot;$&quot;* &quot;-&quot;??_);_(@_)"/>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8"/>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8"/>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8"/>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8"/>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8"/>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8"/>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8"/>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border outline="0">
        <bottom style="thin">
          <color theme="0" tint="-0.34998626667073579"/>
        </bottom>
      </border>
    </dxf>
  </dxfs>
  <tableStyles count="1" defaultTableStyle="TableStyleMedium2" defaultPivotStyle="PivotStyleLight16">
    <tableStyle name="Estilo de tabla 1" pivot="0" count="0" xr9:uid="{A3572B10-6286-447E-9206-B00F802D1DC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1060450</xdr:colOff>
      <xdr:row>0</xdr:row>
      <xdr:rowOff>98425</xdr:rowOff>
    </xdr:from>
    <xdr:to>
      <xdr:col>5</xdr:col>
      <xdr:colOff>568325</xdr:colOff>
      <xdr:row>5</xdr:row>
      <xdr:rowOff>181391</xdr:rowOff>
    </xdr:to>
    <xdr:pic>
      <xdr:nvPicPr>
        <xdr:cNvPr id="3" name="Imagen 2">
          <a:extLst>
            <a:ext uri="{FF2B5EF4-FFF2-40B4-BE49-F238E27FC236}">
              <a16:creationId xmlns:a16="http://schemas.microsoft.com/office/drawing/2014/main" id="{6A1426C8-4F28-C6CB-9350-85C226DBE4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84700" y="98425"/>
          <a:ext cx="1397000" cy="1035466"/>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EBB134B-52C7-4B42-99AD-D731D80D163E}" name="Tabla1" displayName="Tabla1" ref="B27:K29" totalsRowShown="0" headerRowDxfId="1" dataDxfId="0" headerRowBorderDxfId="14" tableBorderDxfId="13" totalsRowBorderDxfId="12">
  <tableColumns count="10">
    <tableColumn id="1" xr3:uid="{61DB5A0D-3C42-4C50-90BB-24F8E43A6522}" name="Producto" dataDxfId="11"/>
    <tableColumn id="2" xr3:uid="{B1EB373B-3BE9-4CBB-A895-5A51146A03CC}" name="Indicador" dataDxfId="10"/>
    <tableColumn id="3" xr3:uid="{04249336-B37D-4D8F-BEDD-3856A61AF6FE}" name="Física_x000a_(A)" dataDxfId="9"/>
    <tableColumn id="4" xr3:uid="{546A1216-7228-426A-9E29-0A7A80470837}" name="Financiera_x000a_(B)" dataDxfId="8"/>
    <tableColumn id="9" xr3:uid="{D284C66C-A07A-41B0-9047-FDBA4B11106D}" name="Física_x000a_(C)" dataDxfId="7"/>
    <tableColumn id="10" xr3:uid="{308BCF53-A053-4062-A578-B9D5AC575F4C}" name="Financiera_x000a_(D)" dataDxfId="6"/>
    <tableColumn id="5" xr3:uid="{27F7481B-E726-4C67-A644-636ABB315CCD}" name="Física _x000a_(E)" dataDxfId="5"/>
    <tableColumn id="6" xr3:uid="{340B0704-E8AF-4FB3-88BA-9587B4C41DA4}" name="Financiera _x000a_ (F)" dataDxfId="4">
      <calculatedColumnFormula>Tabla1[[#This Row],[Física 
(%)
 G=E/C]]</calculatedColumnFormula>
    </tableColumn>
    <tableColumn id="7" xr3:uid="{D2B7D421-7D22-45E2-8D71-9E82A754F4D6}" name="Física _x000a_(%)_x000a_ G=E/C" dataDxfId="3" dataCellStyle="Porcentaje">
      <calculatedColumnFormula>Tabla1[[#This Row],[Física 
(E)]]/Tabla1[[#This Row],[Física
(C)]]</calculatedColumnFormula>
    </tableColumn>
    <tableColumn id="8" xr3:uid="{900BC404-10CE-4135-BB29-49F75C70BCA4}" name="Financiero _x000a_(%) _x000a_H=F/D" dataDxfId="2">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D8790-C09C-4672-A634-D71E3CC38219}">
  <sheetPr>
    <pageSetUpPr fitToPage="1"/>
  </sheetPr>
  <dimension ref="B6:J22"/>
  <sheetViews>
    <sheetView tabSelected="1" zoomScaleNormal="100" zoomScaleSheetLayoutView="100" workbookViewId="0">
      <selection activeCell="L4" sqref="L4"/>
    </sheetView>
  </sheetViews>
  <sheetFormatPr baseColWidth="10" defaultRowHeight="15" x14ac:dyDescent="0.25"/>
  <cols>
    <col min="1" max="1" width="8" customWidth="1"/>
    <col min="2" max="2" width="34.28515625" bestFit="1" customWidth="1"/>
    <col min="3" max="3" width="10.5703125" bestFit="1" customWidth="1"/>
    <col min="4" max="4" width="16.7109375" customWidth="1"/>
    <col min="5" max="5" width="11.5703125" bestFit="1" customWidth="1"/>
    <col min="6" max="6" width="16.140625" customWidth="1"/>
    <col min="7" max="7" width="14.5703125" customWidth="1"/>
    <col min="8" max="9" width="15" customWidth="1"/>
    <col min="10" max="10" width="19.140625" customWidth="1"/>
  </cols>
  <sheetData>
    <row r="6" spans="2:10" ht="15.75" thickBot="1" x14ac:dyDescent="0.3"/>
    <row r="7" spans="2:10" ht="24" thickBot="1" x14ac:dyDescent="0.3">
      <c r="B7" s="24" t="s">
        <v>81</v>
      </c>
      <c r="C7" s="25"/>
      <c r="D7" s="25"/>
      <c r="E7" s="25"/>
      <c r="F7" s="25"/>
      <c r="G7" s="25"/>
      <c r="H7" s="25"/>
      <c r="I7" s="25"/>
      <c r="J7" s="26"/>
    </row>
    <row r="8" spans="2:10" ht="42.75" customHeight="1" x14ac:dyDescent="0.25">
      <c r="B8" s="1" t="s">
        <v>0</v>
      </c>
      <c r="C8" s="2" t="s">
        <v>10</v>
      </c>
      <c r="D8" s="3" t="s">
        <v>1</v>
      </c>
      <c r="E8" s="2" t="s">
        <v>11</v>
      </c>
      <c r="F8" s="3" t="s">
        <v>1</v>
      </c>
      <c r="G8" s="3" t="s">
        <v>12</v>
      </c>
      <c r="H8" s="7" t="s">
        <v>1</v>
      </c>
      <c r="I8" s="15" t="s">
        <v>80</v>
      </c>
      <c r="J8" s="8" t="s">
        <v>2</v>
      </c>
    </row>
    <row r="9" spans="2:10" ht="15.75" x14ac:dyDescent="0.25">
      <c r="B9" s="9" t="s">
        <v>3</v>
      </c>
      <c r="C9" s="4">
        <v>570151</v>
      </c>
      <c r="D9" s="4">
        <v>283684</v>
      </c>
      <c r="E9" s="4">
        <v>409996</v>
      </c>
      <c r="F9" s="4">
        <v>203211.5</v>
      </c>
      <c r="G9" s="5">
        <v>240325</v>
      </c>
      <c r="H9" s="5">
        <v>119984.5</v>
      </c>
      <c r="I9" s="16">
        <f>SUM(C9,E9,G9)</f>
        <v>1220472</v>
      </c>
      <c r="J9" s="27">
        <f>SUM(D9,F9,H9)</f>
        <v>606880</v>
      </c>
    </row>
    <row r="10" spans="2:10" ht="47.25" x14ac:dyDescent="0.25">
      <c r="B10" s="10" t="s">
        <v>4</v>
      </c>
      <c r="C10" s="4">
        <v>12998</v>
      </c>
      <c r="D10" s="4">
        <v>11987</v>
      </c>
      <c r="E10" s="4">
        <v>8177</v>
      </c>
      <c r="F10" s="4">
        <v>7175</v>
      </c>
      <c r="G10" s="4">
        <v>21589</v>
      </c>
      <c r="H10" s="4">
        <v>19986</v>
      </c>
      <c r="I10" s="16">
        <f t="shared" ref="I10:I16" si="0">SUM(C10,E10,G10)</f>
        <v>42764</v>
      </c>
      <c r="J10" s="27">
        <f t="shared" ref="J10:J16" si="1">SUM(D10,F10,H10)</f>
        <v>39148</v>
      </c>
    </row>
    <row r="11" spans="2:10" ht="15.75" x14ac:dyDescent="0.25">
      <c r="B11" s="9" t="s">
        <v>5</v>
      </c>
      <c r="C11" s="4">
        <v>331</v>
      </c>
      <c r="D11" s="4">
        <v>331</v>
      </c>
      <c r="E11" s="4">
        <v>255</v>
      </c>
      <c r="F11" s="4">
        <v>255</v>
      </c>
      <c r="G11" s="4">
        <v>229</v>
      </c>
      <c r="H11" s="4">
        <v>229</v>
      </c>
      <c r="I11" s="16">
        <f t="shared" si="0"/>
        <v>815</v>
      </c>
      <c r="J11" s="27">
        <f t="shared" si="1"/>
        <v>815</v>
      </c>
    </row>
    <row r="12" spans="2:10" ht="15.75" x14ac:dyDescent="0.25">
      <c r="B12" s="9" t="s">
        <v>6</v>
      </c>
      <c r="C12" s="4">
        <v>266</v>
      </c>
      <c r="D12" s="4">
        <v>266</v>
      </c>
      <c r="E12" s="4">
        <v>123</v>
      </c>
      <c r="F12" s="4">
        <v>123</v>
      </c>
      <c r="G12" s="4">
        <v>126</v>
      </c>
      <c r="H12" s="4">
        <v>126</v>
      </c>
      <c r="I12" s="16">
        <f t="shared" si="0"/>
        <v>515</v>
      </c>
      <c r="J12" s="27">
        <f t="shared" si="1"/>
        <v>515</v>
      </c>
    </row>
    <row r="13" spans="2:10" ht="15.75" x14ac:dyDescent="0.25">
      <c r="B13" s="9" t="s">
        <v>7</v>
      </c>
      <c r="C13" s="4">
        <v>19</v>
      </c>
      <c r="D13" s="4">
        <v>19</v>
      </c>
      <c r="E13" s="4">
        <v>17</v>
      </c>
      <c r="F13" s="4">
        <v>17</v>
      </c>
      <c r="G13" s="4">
        <v>46</v>
      </c>
      <c r="H13" s="4">
        <v>46</v>
      </c>
      <c r="I13" s="16">
        <f t="shared" si="0"/>
        <v>82</v>
      </c>
      <c r="J13" s="27">
        <f t="shared" si="1"/>
        <v>82</v>
      </c>
    </row>
    <row r="14" spans="2:10" ht="15.75" x14ac:dyDescent="0.25">
      <c r="B14" s="9" t="s">
        <v>84</v>
      </c>
      <c r="C14" s="4">
        <v>0</v>
      </c>
      <c r="D14" s="4">
        <v>0</v>
      </c>
      <c r="E14" s="4">
        <v>0</v>
      </c>
      <c r="F14" s="4">
        <v>0</v>
      </c>
      <c r="G14" s="4">
        <v>1000</v>
      </c>
      <c r="H14" s="4">
        <v>1000</v>
      </c>
      <c r="I14" s="16">
        <f t="shared" si="0"/>
        <v>1000</v>
      </c>
      <c r="J14" s="27">
        <f t="shared" si="1"/>
        <v>1000</v>
      </c>
    </row>
    <row r="15" spans="2:10" ht="15.75" x14ac:dyDescent="0.25">
      <c r="B15" s="9" t="s">
        <v>78</v>
      </c>
      <c r="C15" s="4">
        <v>0</v>
      </c>
      <c r="D15" s="4">
        <v>0</v>
      </c>
      <c r="E15" s="4">
        <v>10</v>
      </c>
      <c r="F15" s="4">
        <v>10</v>
      </c>
      <c r="G15" s="4">
        <v>0</v>
      </c>
      <c r="H15" s="4">
        <v>0</v>
      </c>
      <c r="I15" s="16">
        <f t="shared" si="0"/>
        <v>10</v>
      </c>
      <c r="J15" s="27">
        <f t="shared" si="1"/>
        <v>10</v>
      </c>
    </row>
    <row r="16" spans="2:10" ht="32.25" thickBot="1" x14ac:dyDescent="0.3">
      <c r="B16" s="11" t="s">
        <v>8</v>
      </c>
      <c r="C16" s="6">
        <v>4587</v>
      </c>
      <c r="D16" s="4">
        <v>4587</v>
      </c>
      <c r="E16" s="6">
        <v>3670</v>
      </c>
      <c r="F16" s="4">
        <v>3670</v>
      </c>
      <c r="G16" s="6">
        <v>4079</v>
      </c>
      <c r="H16" s="6">
        <v>4079</v>
      </c>
      <c r="I16" s="16">
        <f t="shared" si="0"/>
        <v>12336</v>
      </c>
      <c r="J16" s="27">
        <f t="shared" si="1"/>
        <v>12336</v>
      </c>
    </row>
    <row r="17" spans="2:10" s="14" customFormat="1" ht="19.5" thickBot="1" x14ac:dyDescent="0.35">
      <c r="B17" s="12" t="s">
        <v>9</v>
      </c>
      <c r="C17" s="13">
        <f>SUM(C9:C16)</f>
        <v>588352</v>
      </c>
      <c r="D17" s="13">
        <f>SUM(D9:D16)</f>
        <v>300874</v>
      </c>
      <c r="E17" s="13">
        <f t="shared" ref="E17:H17" si="2">SUM(E9:E16)</f>
        <v>422248</v>
      </c>
      <c r="F17" s="13">
        <f t="shared" si="2"/>
        <v>214461.5</v>
      </c>
      <c r="G17" s="13">
        <f t="shared" si="2"/>
        <v>267394</v>
      </c>
      <c r="H17" s="13">
        <f t="shared" si="2"/>
        <v>145450.5</v>
      </c>
      <c r="I17" s="17">
        <f>SUM(I9:I16)</f>
        <v>1277994</v>
      </c>
      <c r="J17" s="18">
        <f>SUM(J9:J16)</f>
        <v>660786</v>
      </c>
    </row>
    <row r="18" spans="2:10" ht="36.75" hidden="1" customHeight="1" thickBot="1" x14ac:dyDescent="0.3">
      <c r="B18" s="19" t="s">
        <v>79</v>
      </c>
      <c r="C18" s="20"/>
      <c r="D18" s="21">
        <f>D17+F17+H17</f>
        <v>660786</v>
      </c>
      <c r="E18" s="22"/>
      <c r="F18" s="22"/>
      <c r="G18" s="22"/>
      <c r="H18" s="22"/>
      <c r="I18" s="22"/>
      <c r="J18" s="23"/>
    </row>
    <row r="22" spans="2:10" x14ac:dyDescent="0.25">
      <c r="E22">
        <v>0</v>
      </c>
    </row>
  </sheetData>
  <mergeCells count="3">
    <mergeCell ref="B18:C18"/>
    <mergeCell ref="D18:J18"/>
    <mergeCell ref="B7:J7"/>
  </mergeCells>
  <pageMargins left="0.7" right="0.7" top="0.75" bottom="0.75" header="0.3" footer="0.3"/>
  <pageSetup scale="49" fitToHeight="0" orientation="portrait" r:id="rId1"/>
  <colBreaks count="1" manualBreakCount="1">
    <brk id="11" max="2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30996-ED05-40BA-846A-C5870ACD273D}">
  <sheetPr>
    <pageSetUpPr fitToPage="1"/>
  </sheetPr>
  <dimension ref="B1:L41"/>
  <sheetViews>
    <sheetView view="pageBreakPreview" topLeftCell="A20" zoomScale="60" zoomScaleNormal="80" workbookViewId="0">
      <selection activeCell="C34" sqref="C34:K34"/>
    </sheetView>
  </sheetViews>
  <sheetFormatPr baseColWidth="10" defaultRowHeight="24" x14ac:dyDescent="0.4"/>
  <cols>
    <col min="1" max="1" width="11.42578125" style="29"/>
    <col min="2" max="2" width="42.5703125" style="28" bestFit="1" customWidth="1"/>
    <col min="3" max="3" width="22.85546875" style="28" bestFit="1" customWidth="1"/>
    <col min="4" max="4" width="15.140625" style="28" bestFit="1" customWidth="1"/>
    <col min="5" max="5" width="25.85546875" style="28" bestFit="1" customWidth="1"/>
    <col min="6" max="6" width="19.7109375" style="28" bestFit="1" customWidth="1"/>
    <col min="7" max="7" width="25.85546875" style="28" bestFit="1" customWidth="1"/>
    <col min="8" max="8" width="12.5703125" style="28" bestFit="1" customWidth="1"/>
    <col min="9" max="9" width="21.28515625" style="28" bestFit="1" customWidth="1"/>
    <col min="10" max="10" width="21.5703125" style="28" bestFit="1" customWidth="1"/>
    <col min="11" max="11" width="16.140625" style="28" bestFit="1" customWidth="1"/>
    <col min="12" max="12" width="11.42578125" style="28"/>
    <col min="13" max="16384" width="11.42578125" style="29"/>
  </cols>
  <sheetData>
    <row r="1" spans="2:12" ht="24.75" thickBot="1" x14ac:dyDescent="0.45"/>
    <row r="2" spans="2:12" ht="24.75" thickBot="1" x14ac:dyDescent="0.45">
      <c r="B2" s="30"/>
      <c r="C2" s="31" t="s">
        <v>13</v>
      </c>
      <c r="D2" s="32"/>
      <c r="E2" s="32"/>
      <c r="F2" s="32"/>
      <c r="G2" s="32"/>
      <c r="H2" s="32"/>
      <c r="I2" s="32"/>
      <c r="J2" s="32"/>
      <c r="K2" s="33"/>
      <c r="L2" s="34"/>
    </row>
    <row r="3" spans="2:12" ht="30.75" customHeight="1" thickBot="1" x14ac:dyDescent="0.45">
      <c r="B3" s="35"/>
      <c r="C3" s="36" t="s">
        <v>14</v>
      </c>
      <c r="D3" s="37"/>
      <c r="E3" s="36" t="s">
        <v>15</v>
      </c>
      <c r="F3" s="37"/>
      <c r="G3" s="37"/>
      <c r="H3" s="37"/>
      <c r="I3" s="38"/>
      <c r="J3" s="39" t="s">
        <v>16</v>
      </c>
      <c r="K3" s="40" t="s">
        <v>17</v>
      </c>
      <c r="L3" s="34"/>
    </row>
    <row r="4" spans="2:12" ht="24.75" thickBot="1" x14ac:dyDescent="0.45">
      <c r="B4" s="41"/>
      <c r="C4" s="42" t="s">
        <v>18</v>
      </c>
      <c r="D4" s="43"/>
      <c r="E4" s="42"/>
      <c r="F4" s="43"/>
      <c r="G4" s="43"/>
      <c r="H4" s="43"/>
      <c r="I4" s="44"/>
      <c r="J4" s="45" t="s">
        <v>82</v>
      </c>
      <c r="K4" s="46"/>
      <c r="L4" s="34"/>
    </row>
    <row r="5" spans="2:12" x14ac:dyDescent="0.4">
      <c r="B5" s="47" t="s">
        <v>19</v>
      </c>
      <c r="C5" s="48"/>
      <c r="D5" s="48"/>
      <c r="E5" s="48"/>
      <c r="F5" s="48"/>
      <c r="G5" s="48"/>
      <c r="H5" s="48"/>
      <c r="I5" s="48"/>
      <c r="J5" s="48"/>
      <c r="K5" s="49"/>
      <c r="L5" s="34"/>
    </row>
    <row r="6" spans="2:12" x14ac:dyDescent="0.4">
      <c r="B6" s="50" t="s">
        <v>20</v>
      </c>
      <c r="C6" s="51"/>
      <c r="D6" s="51"/>
      <c r="E6" s="51"/>
      <c r="F6" s="51"/>
      <c r="G6" s="51"/>
      <c r="H6" s="51"/>
      <c r="I6" s="51"/>
      <c r="J6" s="51"/>
      <c r="K6" s="52"/>
      <c r="L6" s="34"/>
    </row>
    <row r="7" spans="2:12" x14ac:dyDescent="0.4">
      <c r="B7" s="53" t="s">
        <v>21</v>
      </c>
      <c r="C7" s="54" t="s">
        <v>22</v>
      </c>
      <c r="D7" s="55"/>
      <c r="E7" s="55"/>
      <c r="F7" s="55"/>
      <c r="G7" s="55"/>
      <c r="H7" s="55"/>
      <c r="I7" s="55"/>
      <c r="J7" s="55"/>
      <c r="K7" s="56"/>
      <c r="L7" s="34"/>
    </row>
    <row r="8" spans="2:12" x14ac:dyDescent="0.4">
      <c r="B8" s="57" t="s">
        <v>23</v>
      </c>
      <c r="C8" s="54" t="s">
        <v>24</v>
      </c>
      <c r="D8" s="55"/>
      <c r="E8" s="55"/>
      <c r="F8" s="55"/>
      <c r="G8" s="55"/>
      <c r="H8" s="55"/>
      <c r="I8" s="55"/>
      <c r="J8" s="55"/>
      <c r="K8" s="56"/>
      <c r="L8" s="34"/>
    </row>
    <row r="9" spans="2:12" x14ac:dyDescent="0.4">
      <c r="B9" s="57" t="s">
        <v>25</v>
      </c>
      <c r="C9" s="54" t="s">
        <v>26</v>
      </c>
      <c r="D9" s="55"/>
      <c r="E9" s="55"/>
      <c r="F9" s="55"/>
      <c r="G9" s="55"/>
      <c r="H9" s="55"/>
      <c r="I9" s="55"/>
      <c r="J9" s="55"/>
      <c r="K9" s="56"/>
      <c r="L9" s="34"/>
    </row>
    <row r="10" spans="2:12" x14ac:dyDescent="0.4">
      <c r="B10" s="58" t="s">
        <v>27</v>
      </c>
      <c r="C10" s="59" t="s">
        <v>28</v>
      </c>
      <c r="D10" s="59"/>
      <c r="E10" s="59"/>
      <c r="F10" s="59"/>
      <c r="G10" s="59"/>
      <c r="H10" s="59"/>
      <c r="I10" s="59"/>
      <c r="J10" s="59"/>
      <c r="K10" s="59"/>
    </row>
    <row r="11" spans="2:12" x14ac:dyDescent="0.4">
      <c r="B11" s="53" t="s">
        <v>29</v>
      </c>
      <c r="C11" s="60" t="s">
        <v>30</v>
      </c>
      <c r="D11" s="60"/>
      <c r="E11" s="60"/>
      <c r="F11" s="60"/>
      <c r="G11" s="60"/>
      <c r="H11" s="60"/>
      <c r="I11" s="60"/>
      <c r="J11" s="60"/>
      <c r="K11" s="60"/>
    </row>
    <row r="12" spans="2:12" x14ac:dyDescent="0.4">
      <c r="B12" s="47" t="s">
        <v>31</v>
      </c>
      <c r="C12" s="48"/>
      <c r="D12" s="48"/>
      <c r="E12" s="48"/>
      <c r="F12" s="48"/>
      <c r="G12" s="48"/>
      <c r="H12" s="48"/>
      <c r="I12" s="48"/>
      <c r="J12" s="48"/>
      <c r="K12" s="49"/>
    </row>
    <row r="13" spans="2:12" x14ac:dyDescent="0.4">
      <c r="B13" s="53" t="s">
        <v>32</v>
      </c>
      <c r="C13" s="61">
        <v>2</v>
      </c>
      <c r="D13" s="62" t="s">
        <v>33</v>
      </c>
      <c r="E13" s="63"/>
      <c r="F13" s="63"/>
      <c r="G13" s="63"/>
      <c r="H13" s="63"/>
      <c r="I13" s="63"/>
      <c r="J13" s="63"/>
      <c r="K13" s="64"/>
    </row>
    <row r="14" spans="2:12" x14ac:dyDescent="0.4">
      <c r="B14" s="53" t="s">
        <v>34</v>
      </c>
      <c r="C14" s="65">
        <v>2.2999999999999998</v>
      </c>
      <c r="D14" s="62" t="s">
        <v>35</v>
      </c>
      <c r="E14" s="63"/>
      <c r="F14" s="63"/>
      <c r="G14" s="63"/>
      <c r="H14" s="63"/>
      <c r="I14" s="63"/>
      <c r="J14" s="63"/>
      <c r="K14" s="64"/>
    </row>
    <row r="15" spans="2:12" x14ac:dyDescent="0.4">
      <c r="B15" s="53" t="s">
        <v>36</v>
      </c>
      <c r="C15" s="66" t="s">
        <v>37</v>
      </c>
      <c r="D15" s="62" t="s">
        <v>38</v>
      </c>
      <c r="E15" s="63"/>
      <c r="F15" s="63"/>
      <c r="G15" s="63"/>
      <c r="H15" s="63"/>
      <c r="I15" s="63"/>
      <c r="J15" s="63"/>
      <c r="K15" s="64"/>
    </row>
    <row r="16" spans="2:12" x14ac:dyDescent="0.4">
      <c r="B16" s="47" t="s">
        <v>39</v>
      </c>
      <c r="C16" s="48"/>
      <c r="D16" s="48"/>
      <c r="E16" s="48"/>
      <c r="F16" s="48"/>
      <c r="G16" s="48"/>
      <c r="H16" s="48"/>
      <c r="I16" s="48"/>
      <c r="J16" s="48"/>
      <c r="K16" s="49"/>
    </row>
    <row r="17" spans="2:12" x14ac:dyDescent="0.4">
      <c r="B17" s="53" t="s">
        <v>40</v>
      </c>
      <c r="C17" s="67" t="s">
        <v>41</v>
      </c>
      <c r="D17" s="67"/>
      <c r="E17" s="67"/>
      <c r="F17" s="67"/>
      <c r="G17" s="67"/>
      <c r="H17" s="67"/>
      <c r="I17" s="67"/>
      <c r="J17" s="67"/>
      <c r="K17" s="68"/>
    </row>
    <row r="18" spans="2:12" ht="63.75" customHeight="1" x14ac:dyDescent="0.4">
      <c r="B18" s="69" t="s">
        <v>42</v>
      </c>
      <c r="C18" s="67" t="s">
        <v>43</v>
      </c>
      <c r="D18" s="67"/>
      <c r="E18" s="67"/>
      <c r="F18" s="67"/>
      <c r="G18" s="67"/>
      <c r="H18" s="67"/>
      <c r="I18" s="67"/>
      <c r="J18" s="67"/>
      <c r="K18" s="68"/>
    </row>
    <row r="19" spans="2:12" s="73" customFormat="1" ht="27" customHeight="1" x14ac:dyDescent="0.4">
      <c r="B19" s="69" t="s">
        <v>88</v>
      </c>
      <c r="C19" s="70" t="s">
        <v>44</v>
      </c>
      <c r="D19" s="70"/>
      <c r="E19" s="70"/>
      <c r="F19" s="70"/>
      <c r="G19" s="70"/>
      <c r="H19" s="70"/>
      <c r="I19" s="70"/>
      <c r="J19" s="70"/>
      <c r="K19" s="71"/>
      <c r="L19" s="72"/>
    </row>
    <row r="20" spans="2:12" ht="75.75" customHeight="1" x14ac:dyDescent="0.4">
      <c r="B20" s="69" t="s">
        <v>45</v>
      </c>
      <c r="C20" s="74" t="s">
        <v>46</v>
      </c>
      <c r="D20" s="75"/>
      <c r="E20" s="75"/>
      <c r="F20" s="75"/>
      <c r="G20" s="75"/>
      <c r="H20" s="75"/>
      <c r="I20" s="75"/>
      <c r="J20" s="75"/>
      <c r="K20" s="76"/>
      <c r="L20" s="34"/>
    </row>
    <row r="21" spans="2:12" x14ac:dyDescent="0.4">
      <c r="B21" s="47" t="s">
        <v>47</v>
      </c>
      <c r="C21" s="48"/>
      <c r="D21" s="48"/>
      <c r="E21" s="48"/>
      <c r="F21" s="48"/>
      <c r="G21" s="48"/>
      <c r="H21" s="48"/>
      <c r="I21" s="48"/>
      <c r="J21" s="48"/>
      <c r="K21" s="49"/>
    </row>
    <row r="22" spans="2:12" x14ac:dyDescent="0.4">
      <c r="B22" s="50" t="s">
        <v>48</v>
      </c>
      <c r="C22" s="51"/>
      <c r="D22" s="51"/>
      <c r="E22" s="51"/>
      <c r="F22" s="51"/>
      <c r="G22" s="51"/>
      <c r="H22" s="51"/>
      <c r="I22" s="51"/>
      <c r="J22" s="51"/>
      <c r="K22" s="52"/>
      <c r="L22" s="34"/>
    </row>
    <row r="23" spans="2:12" ht="15" customHeight="1" x14ac:dyDescent="0.4">
      <c r="B23" s="77" t="s">
        <v>49</v>
      </c>
      <c r="C23" s="78"/>
      <c r="D23" s="79" t="s">
        <v>50</v>
      </c>
      <c r="E23" s="80"/>
      <c r="F23" s="80"/>
      <c r="G23" s="80" t="s">
        <v>51</v>
      </c>
      <c r="H23" s="80"/>
      <c r="I23" s="78"/>
      <c r="J23" s="79" t="s">
        <v>52</v>
      </c>
      <c r="K23" s="81"/>
    </row>
    <row r="24" spans="2:12" x14ac:dyDescent="0.4">
      <c r="B24" s="82">
        <v>5500022028</v>
      </c>
      <c r="C24" s="83"/>
      <c r="D24" s="84">
        <v>6296022028</v>
      </c>
      <c r="E24" s="85"/>
      <c r="F24" s="86"/>
      <c r="G24" s="84"/>
      <c r="H24" s="85"/>
      <c r="I24" s="86"/>
      <c r="J24" s="87">
        <f>G24/D24</f>
        <v>0</v>
      </c>
      <c r="K24" s="88"/>
    </row>
    <row r="25" spans="2:12" x14ac:dyDescent="0.4">
      <c r="B25" s="50" t="s">
        <v>53</v>
      </c>
      <c r="C25" s="51"/>
      <c r="D25" s="51"/>
      <c r="E25" s="51"/>
      <c r="F25" s="51"/>
      <c r="G25" s="51"/>
      <c r="H25" s="51"/>
      <c r="I25" s="51"/>
      <c r="J25" s="51"/>
      <c r="K25" s="52"/>
      <c r="L25" s="34"/>
    </row>
    <row r="26" spans="2:12" x14ac:dyDescent="0.4">
      <c r="B26" s="89"/>
      <c r="C26" s="29"/>
      <c r="D26" s="90" t="s">
        <v>54</v>
      </c>
      <c r="E26" s="91"/>
      <c r="F26" s="90" t="s">
        <v>55</v>
      </c>
      <c r="G26" s="91"/>
      <c r="H26" s="90" t="s">
        <v>56</v>
      </c>
      <c r="I26" s="90"/>
      <c r="J26" s="90" t="s">
        <v>57</v>
      </c>
      <c r="K26" s="92"/>
    </row>
    <row r="27" spans="2:12" ht="93" x14ac:dyDescent="0.4">
      <c r="B27" s="93" t="s">
        <v>58</v>
      </c>
      <c r="C27" s="94" t="s">
        <v>59</v>
      </c>
      <c r="D27" s="94" t="s">
        <v>60</v>
      </c>
      <c r="E27" s="94" t="s">
        <v>61</v>
      </c>
      <c r="F27" s="94" t="s">
        <v>62</v>
      </c>
      <c r="G27" s="94" t="s">
        <v>63</v>
      </c>
      <c r="H27" s="94" t="s">
        <v>64</v>
      </c>
      <c r="I27" s="94" t="s">
        <v>65</v>
      </c>
      <c r="J27" s="94" t="s">
        <v>66</v>
      </c>
      <c r="K27" s="95" t="s">
        <v>67</v>
      </c>
    </row>
    <row r="28" spans="2:12" ht="63" customHeight="1" x14ac:dyDescent="0.4">
      <c r="B28" s="96" t="s">
        <v>68</v>
      </c>
      <c r="C28" s="97" t="s">
        <v>69</v>
      </c>
      <c r="D28" s="98">
        <v>3620000</v>
      </c>
      <c r="E28" s="99">
        <v>5500022028</v>
      </c>
      <c r="F28" s="100">
        <v>1100000</v>
      </c>
      <c r="G28" s="99">
        <v>1151761708.3599999</v>
      </c>
      <c r="H28" s="101">
        <v>660786</v>
      </c>
      <c r="I28" s="101">
        <v>1336952376.1199999</v>
      </c>
      <c r="J28" s="102">
        <f>Tabla1[[#This Row],[Física 
(E)]]/Tabla1[[#This Row],[Física
(C)]]</f>
        <v>0.6007145454545455</v>
      </c>
      <c r="K28" s="103">
        <f>Tabla1[[#This Row],[Financiera 
 (F)]]/Tabla1[[#This Row],[Financiera
(D)]]</f>
        <v>1.1607890472619498</v>
      </c>
    </row>
    <row r="29" spans="2:12" hidden="1" x14ac:dyDescent="0.4">
      <c r="B29" s="104"/>
      <c r="C29" s="105"/>
      <c r="D29" s="106"/>
      <c r="E29" s="107"/>
      <c r="F29" s="107"/>
      <c r="G29" s="107"/>
      <c r="H29" s="108"/>
      <c r="I29" s="107"/>
      <c r="J29" s="109" t="e">
        <f>Tabla1[[#This Row],[Física 
(E)]]/Tabla1[[#This Row],[Física
(C)]]</f>
        <v>#DIV/0!</v>
      </c>
      <c r="K29" s="110" t="e">
        <f>Tabla1[[#This Row],[Financiera 
 (F)]]/Tabla1[[#This Row],[Financiera
(D)]]</f>
        <v>#DIV/0!</v>
      </c>
    </row>
    <row r="30" spans="2:12" x14ac:dyDescent="0.4">
      <c r="B30" s="111" t="s">
        <v>70</v>
      </c>
      <c r="C30" s="111"/>
      <c r="D30" s="111"/>
      <c r="E30" s="111"/>
      <c r="F30" s="111"/>
      <c r="G30" s="111"/>
      <c r="H30" s="111"/>
      <c r="I30" s="111"/>
      <c r="J30" s="111"/>
      <c r="K30" s="111"/>
    </row>
    <row r="31" spans="2:12" x14ac:dyDescent="0.4">
      <c r="B31" s="112" t="s">
        <v>71</v>
      </c>
      <c r="C31" s="112"/>
      <c r="D31" s="112"/>
      <c r="E31" s="112"/>
      <c r="F31" s="112"/>
      <c r="G31" s="112"/>
      <c r="H31" s="112"/>
      <c r="I31" s="112"/>
      <c r="J31" s="112"/>
      <c r="K31" s="112"/>
      <c r="L31" s="34"/>
    </row>
    <row r="32" spans="2:12" x14ac:dyDescent="0.4">
      <c r="B32" s="113" t="s">
        <v>72</v>
      </c>
      <c r="C32" s="59" t="s">
        <v>73</v>
      </c>
      <c r="D32" s="59"/>
      <c r="E32" s="59"/>
      <c r="F32" s="59"/>
      <c r="G32" s="59"/>
      <c r="H32" s="59"/>
      <c r="I32" s="59"/>
      <c r="J32" s="59"/>
      <c r="K32" s="59"/>
    </row>
    <row r="33" spans="2:12" ht="110.25" customHeight="1" x14ac:dyDescent="0.4">
      <c r="B33" s="113" t="s">
        <v>74</v>
      </c>
      <c r="C33" s="59" t="s">
        <v>83</v>
      </c>
      <c r="D33" s="59"/>
      <c r="E33" s="59"/>
      <c r="F33" s="59"/>
      <c r="G33" s="59"/>
      <c r="H33" s="59"/>
      <c r="I33" s="59"/>
      <c r="J33" s="59"/>
      <c r="K33" s="59"/>
    </row>
    <row r="34" spans="2:12" s="73" customFormat="1" ht="295.5" customHeight="1" x14ac:dyDescent="0.4">
      <c r="B34" s="113" t="s">
        <v>75</v>
      </c>
      <c r="C34" s="59" t="s">
        <v>85</v>
      </c>
      <c r="D34" s="59"/>
      <c r="E34" s="59"/>
      <c r="F34" s="59"/>
      <c r="G34" s="59"/>
      <c r="H34" s="59"/>
      <c r="I34" s="59"/>
      <c r="J34" s="59"/>
      <c r="K34" s="59"/>
      <c r="L34" s="72"/>
    </row>
    <row r="35" spans="2:12" ht="312.75" customHeight="1" x14ac:dyDescent="0.4">
      <c r="B35" s="113" t="s">
        <v>76</v>
      </c>
      <c r="C35" s="59" t="s">
        <v>87</v>
      </c>
      <c r="D35" s="59"/>
      <c r="E35" s="59"/>
      <c r="F35" s="59"/>
      <c r="G35" s="59"/>
      <c r="H35" s="59"/>
      <c r="I35" s="59"/>
      <c r="J35" s="59"/>
      <c r="K35" s="59"/>
    </row>
    <row r="36" spans="2:12" x14ac:dyDescent="0.4">
      <c r="B36" s="111" t="s">
        <v>89</v>
      </c>
      <c r="C36" s="111"/>
      <c r="D36" s="111"/>
      <c r="E36" s="111"/>
      <c r="F36" s="111"/>
      <c r="G36" s="111"/>
      <c r="H36" s="111"/>
      <c r="I36" s="111"/>
      <c r="J36" s="111"/>
      <c r="K36" s="111"/>
    </row>
    <row r="37" spans="2:12" x14ac:dyDescent="0.4">
      <c r="B37" s="114" t="s">
        <v>77</v>
      </c>
      <c r="C37" s="114"/>
      <c r="D37" s="114"/>
      <c r="E37" s="114"/>
      <c r="F37" s="114"/>
      <c r="G37" s="114"/>
      <c r="H37" s="114"/>
      <c r="I37" s="114"/>
      <c r="J37" s="114"/>
      <c r="K37" s="114"/>
      <c r="L37" s="34"/>
    </row>
    <row r="38" spans="2:12" ht="111" customHeight="1" x14ac:dyDescent="0.4">
      <c r="B38" s="59" t="s">
        <v>86</v>
      </c>
      <c r="C38" s="59"/>
      <c r="D38" s="59"/>
      <c r="E38" s="59"/>
      <c r="F38" s="59"/>
      <c r="G38" s="59"/>
      <c r="H38" s="59"/>
      <c r="I38" s="59"/>
      <c r="J38" s="59"/>
      <c r="K38" s="59"/>
    </row>
    <row r="39" spans="2:12" x14ac:dyDescent="0.4">
      <c r="B39" s="115"/>
      <c r="C39" s="115"/>
      <c r="D39" s="115"/>
      <c r="E39" s="115"/>
      <c r="F39" s="115"/>
      <c r="G39" s="115"/>
      <c r="H39" s="115"/>
      <c r="I39" s="115"/>
      <c r="J39" s="115"/>
      <c r="K39" s="115"/>
    </row>
    <row r="40" spans="2:12" ht="50.25" customHeight="1" x14ac:dyDescent="0.4">
      <c r="B40" s="116" t="s">
        <v>90</v>
      </c>
      <c r="C40" s="116"/>
      <c r="D40" s="116"/>
      <c r="E40" s="116"/>
      <c r="F40" s="116"/>
      <c r="G40" s="116"/>
      <c r="H40" s="116"/>
      <c r="I40" s="116"/>
      <c r="J40" s="116"/>
      <c r="K40" s="116"/>
    </row>
    <row r="41" spans="2:12" x14ac:dyDescent="0.4">
      <c r="B41" s="117"/>
      <c r="C41" s="117"/>
      <c r="D41" s="117"/>
      <c r="E41" s="117"/>
      <c r="F41" s="117"/>
      <c r="G41" s="117"/>
      <c r="H41" s="117"/>
      <c r="I41" s="117"/>
      <c r="J41" s="117"/>
      <c r="K41" s="117"/>
    </row>
  </sheetData>
  <mergeCells count="46">
    <mergeCell ref="C9:K9"/>
    <mergeCell ref="C2:K2"/>
    <mergeCell ref="C3:D3"/>
    <mergeCell ref="E3:I3"/>
    <mergeCell ref="C4:D4"/>
    <mergeCell ref="E4:I4"/>
    <mergeCell ref="B5:K5"/>
    <mergeCell ref="B6:K6"/>
    <mergeCell ref="C7:K7"/>
    <mergeCell ref="C8:K8"/>
    <mergeCell ref="B21:K21"/>
    <mergeCell ref="C10:K10"/>
    <mergeCell ref="C11:K11"/>
    <mergeCell ref="B12:K12"/>
    <mergeCell ref="D13:K13"/>
    <mergeCell ref="D14:K14"/>
    <mergeCell ref="D15:K15"/>
    <mergeCell ref="B16:K16"/>
    <mergeCell ref="C17:K17"/>
    <mergeCell ref="C18:K18"/>
    <mergeCell ref="C19:K19"/>
    <mergeCell ref="C20:K20"/>
    <mergeCell ref="B30:K30"/>
    <mergeCell ref="B22:K22"/>
    <mergeCell ref="B23:C23"/>
    <mergeCell ref="D23:F23"/>
    <mergeCell ref="G23:I23"/>
    <mergeCell ref="J23:K23"/>
    <mergeCell ref="B24:C24"/>
    <mergeCell ref="D24:F24"/>
    <mergeCell ref="G24:I24"/>
    <mergeCell ref="J24:K24"/>
    <mergeCell ref="B25:K25"/>
    <mergeCell ref="D26:E26"/>
    <mergeCell ref="F26:G26"/>
    <mergeCell ref="H26:I26"/>
    <mergeCell ref="J26:K26"/>
    <mergeCell ref="B37:K37"/>
    <mergeCell ref="B38:K38"/>
    <mergeCell ref="B40:K40"/>
    <mergeCell ref="B31:K31"/>
    <mergeCell ref="C32:K32"/>
    <mergeCell ref="C33:K33"/>
    <mergeCell ref="C34:K34"/>
    <mergeCell ref="C35:K35"/>
    <mergeCell ref="B36:K36"/>
  </mergeCells>
  <dataValidations count="16">
    <dataValidation allowBlank="1" showInputMessage="1" showErrorMessage="1" prompt="Monto ejecutado en el trimestre" sqref="I27:I29" xr:uid="{63F1F77B-6D47-4852-82E1-D68C32CA8733}"/>
    <dataValidation allowBlank="1" showInputMessage="1" showErrorMessage="1" prompt="Meta alcanzada en el trimestre" sqref="H27:H29" xr:uid="{485ECB73-B3D8-48E3-9628-740317CC8BC4}"/>
    <dataValidation allowBlank="1" showInputMessage="1" showErrorMessage="1" prompt="Monto presupuestado para el producto" sqref="G27 F28:G29 E27 E29" xr:uid="{9D2FF965-3D42-463F-8004-3CBB31F6A3A1}"/>
    <dataValidation allowBlank="1" showInputMessage="1" showErrorMessage="1" prompt="Meta anual del indicador" sqref="F27 D27:D29" xr:uid="{703E977F-C2DB-4F80-83B8-B364730348B5}"/>
    <dataValidation allowBlank="1" showInputMessage="1" showErrorMessage="1" prompt="Nombre del indicador" sqref="C27:C29" xr:uid="{FC868C5D-2EB9-45E6-A25F-0A1C4CDB748A}"/>
    <dataValidation allowBlank="1" showInputMessage="1" showErrorMessage="1" prompt="Nombre de cada producto" sqref="B27 B29" xr:uid="{A04BCFA5-1473-4FF8-9FFF-82BE964DD316}"/>
    <dataValidation allowBlank="1" showInputMessage="1" showErrorMessage="1" prompt="¿En qué consiste el programa?" sqref="C18" xr:uid="{9F887150-013C-4190-AA11-D59327F7285A}"/>
    <dataValidation allowBlank="1" showInputMessage="1" showErrorMessage="1" prompt="Presupuesto del programa" sqref="B24:D24 G24" xr:uid="{D0FE3C52-2A3D-4DBF-A6F7-A5D345955C8A}"/>
    <dataValidation allowBlank="1" showInputMessage="1" showErrorMessage="1" prompt="Oportunidades de mejora identificadas" sqref="B39:K39 B38" xr:uid="{15087FCD-501C-4D27-B5ED-4DA5CFF758C2}"/>
    <dataValidation allowBlank="1" showInputMessage="1" showErrorMessage="1" prompt="De existir desvío, explicar razones." sqref="C35:K35" xr:uid="{6E79C187-A0EC-451E-8938-55762941B8EE}"/>
    <dataValidation allowBlank="1" showInputMessage="1" showErrorMessage="1" prompt="1. Describir lo plasmado en el presupuesto_x000a_2. Describir lo alcanzado en términos financieros y de producción " sqref="C34:K34" xr:uid="{5D2F17C9-FE0C-425E-B63B-9C4368691C9F}"/>
    <dataValidation allowBlank="1" showInputMessage="1" showErrorMessage="1" prompt="¿En qué consiste el producto? su objetivo" sqref="C33" xr:uid="{013BB10D-008C-4EE0-90AF-F43B91AC23BB}"/>
    <dataValidation allowBlank="1" showInputMessage="1" showErrorMessage="1" prompt="Nombre del producto" sqref="C32:K32" xr:uid="{B65797A2-B38E-4776-BA56-729A1A7F9E93}"/>
    <dataValidation allowBlank="1" showInputMessage="1" showErrorMessage="1" prompt="¿A quién va dirigido el programa?, ¿qué característica tiene esta población que requiere ser beneficiada?" sqref="C19" xr:uid="{085AFE9C-EA44-4EE3-A6FE-8E88E983A5BD}"/>
    <dataValidation allowBlank="1" showInputMessage="1" prompt="Nombre del capítulo" sqref="C7:C9" xr:uid="{DB6F01A5-6150-4F4E-92EC-80D2EDB4CF41}"/>
    <dataValidation allowBlank="1" sqref="B7" xr:uid="{F1984AD1-A608-46A7-8984-B0C02E7EC5EA}"/>
  </dataValidations>
  <pageMargins left="0.7" right="0.7" top="0.75" bottom="0.75" header="0.3" footer="0.3"/>
  <pageSetup scale="49"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Ejecución 3T-2025</vt:lpstr>
      <vt:lpstr>Justificación</vt:lpstr>
      <vt:lpstr>'Ejecución 3T-2025'!Área_de_impresión</vt:lpstr>
      <vt:lpstr>Justificación!Área_de_impresión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Doraliz Benitez</dc:creator>
  <cp:lastModifiedBy>Doraliz Benitez</cp:lastModifiedBy>
  <cp:lastPrinted>2025-10-14T16:24:53Z</cp:lastPrinted>
  <dcterms:created xsi:type="dcterms:W3CDTF">2024-09-04T13:57:39Z</dcterms:created>
  <dcterms:modified xsi:type="dcterms:W3CDTF">2025-10-15T13:47:11Z</dcterms:modified>
</cp:coreProperties>
</file>