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\Desktop\INFORMES PROGRAMAS 2026\Abril 2026\"/>
    </mc:Choice>
  </mc:AlternateContent>
  <xr:revisionPtr revIDLastSave="0" documentId="13_ncr:1_{D1DD2704-7CED-4AB6-9960-46809C7A3E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BRIL 2026" sheetId="13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3" l="1"/>
  <c r="G29" i="13"/>
  <c r="G27" i="13"/>
  <c r="G24" i="13"/>
  <c r="G23" i="13"/>
  <c r="G22" i="13"/>
  <c r="G39" i="13"/>
  <c r="F35" i="13"/>
  <c r="F39" i="13"/>
  <c r="G37" i="13"/>
  <c r="F37" i="13"/>
  <c r="F20" i="13" l="1"/>
  <c r="G20" i="13"/>
  <c r="G19" i="13"/>
  <c r="F19" i="13"/>
  <c r="F41" i="13"/>
  <c r="F30" i="13" l="1"/>
  <c r="F21" i="13" l="1"/>
  <c r="G21" i="13" l="1"/>
  <c r="G30" i="13"/>
  <c r="G15" i="13"/>
  <c r="F15" i="13"/>
</calcChain>
</file>

<file path=xl/sharedStrings.xml><?xml version="1.0" encoding="utf-8"?>
<sst xmlns="http://schemas.openxmlformats.org/spreadsheetml/2006/main" count="162" uniqueCount="82">
  <si>
    <t>Nombre del programa</t>
  </si>
  <si>
    <t>Subsidio o beneficio</t>
  </si>
  <si>
    <t>Instancia que lo gestiona</t>
  </si>
  <si>
    <t>Requisitos para postular</t>
  </si>
  <si>
    <t>Periodo o plazo de postulacón</t>
  </si>
  <si>
    <t>Criterios de evaluación y asignación</t>
  </si>
  <si>
    <t>Objetivos del subsidio o beneficio</t>
  </si>
  <si>
    <t>Valores en RD$</t>
  </si>
  <si>
    <t>RACIONES COCIDAS</t>
  </si>
  <si>
    <t>N/A</t>
  </si>
  <si>
    <t>DE LUNES A VIERNES</t>
  </si>
  <si>
    <t xml:space="preserve">DETALLE SOBRE BENEFICIARIOS DE ASISTENCIA SOCIAL </t>
  </si>
  <si>
    <t>PUBLICO EN GENERAL E INSTITUCIONES</t>
  </si>
  <si>
    <t>Beneficiario</t>
  </si>
  <si>
    <t>COCINAS MOVILES</t>
  </si>
  <si>
    <t>DISMINUIR LA DESNUTRICION</t>
  </si>
  <si>
    <t>DIRECCION DE PROCESAMIENTO DE ALIMENTOS</t>
  </si>
  <si>
    <t xml:space="preserve">Cantidad de raciones </t>
  </si>
  <si>
    <t xml:space="preserve">Lic. Marino Pérez Báez </t>
  </si>
  <si>
    <t xml:space="preserve">Encargado </t>
  </si>
  <si>
    <t>DIRECCION DE ASISTENCIA SOCIAL Y ALIMENTACION COMUNITARIA</t>
  </si>
  <si>
    <t>SUMINISTRO DE RACIONES DE ALIMENTOS COCIDOS EN COMEDORES  FIJOS Y EXPENDIOS</t>
  </si>
  <si>
    <t xml:space="preserve">HACER LA FILA.                                                       RETIRAR RACION DE ALIMENTOS </t>
  </si>
  <si>
    <t xml:space="preserve">Dirección de Planificación y Desarrollo </t>
  </si>
  <si>
    <t>Montos globales asignados</t>
  </si>
  <si>
    <t xml:space="preserve">TOTAL  RACIONES COCIDAS </t>
  </si>
  <si>
    <t xml:space="preserve">ENTREGA DE ALIMENTOS CRUDOS POR ACUERDOS INTERINSTITUCIONALES </t>
  </si>
  <si>
    <t>RACIONES CRUDAS</t>
  </si>
  <si>
    <t xml:space="preserve">DIRECCION GENERAL </t>
  </si>
  <si>
    <t>INSTITUCIONES GUBERNAMENTALES</t>
  </si>
  <si>
    <t xml:space="preserve">ACUERDO FIRMADO / INFORME DE BENEFICIARIOS QUE IMPACTAN </t>
  </si>
  <si>
    <t>MENSUAL</t>
  </si>
  <si>
    <t>REVISION Y AUTORIZACION DE LA SOLICITUD</t>
  </si>
  <si>
    <t>AUMENTAR LA TASA DE NUTRICION</t>
  </si>
  <si>
    <t xml:space="preserve">CUERPOS CASTRENSES </t>
  </si>
  <si>
    <t>DIRECCION GENERAL</t>
  </si>
  <si>
    <t>INSTITUCIONES SIN FINES DE LUCRO</t>
  </si>
  <si>
    <r>
      <rPr>
        <b/>
        <sz val="12"/>
        <rFont val="Times New Roman"/>
        <family val="1"/>
      </rPr>
      <t xml:space="preserve">FUNDACIONES:                                 </t>
    </r>
    <r>
      <rPr>
        <sz val="12"/>
        <rFont val="Times New Roman"/>
        <family val="1"/>
      </rPr>
      <t xml:space="preserve">COMUNICACIÓN, CERTIFICACION DEL AYUNTAMIENTO, COPIA DE LOS ESTATUTOS, COPIA DE CERTIFICACION DGII, COPIA CERTIFICACION ONAPI, COPIA DE INCORPORACIO EN LA PROCURADURIA GENERAL, COPIA DE PUBLICACION EN EL PERIODICO, DIRECCION Y TELEFONO, COPIA DE LA CEDULA REPRESENTANTE.  </t>
    </r>
  </si>
  <si>
    <t>DISMINUIR  LA DESNUTRICION</t>
  </si>
  <si>
    <r>
      <rPr>
        <b/>
        <sz val="12"/>
        <rFont val="Times New Roman"/>
        <family val="1"/>
      </rPr>
      <t xml:space="preserve">JUNTA DE VECINOS:                     </t>
    </r>
    <r>
      <rPr>
        <sz val="12"/>
        <rFont val="Times New Roman"/>
        <family val="1"/>
      </rPr>
      <t>COMUNICACION, COPIA DE A CEDULA, CARTA DEL AYUNTAMIENTO. TELEFONO Y DIRECCION.</t>
    </r>
  </si>
  <si>
    <r>
      <rPr>
        <b/>
        <sz val="12"/>
        <rFont val="Times New Roman"/>
        <family val="1"/>
      </rPr>
      <t>IGLESIAS:</t>
    </r>
    <r>
      <rPr>
        <sz val="12"/>
        <rFont val="Times New Roman"/>
        <family val="1"/>
      </rPr>
      <t xml:space="preserve">                                                     COMUNICACION, COPIA DE LA CEDULA, CERTIFICACION DEL AYUNTAMIENTO Y RNC.</t>
    </r>
  </si>
  <si>
    <t>COMUNICACIÓN/ COPIA DE CEDULA</t>
  </si>
  <si>
    <t>FAMILIAS/ RECURRENTE</t>
  </si>
  <si>
    <t>COMUNICACIÓN/COPIA DE CEDULA</t>
  </si>
  <si>
    <t>BENEFICIARIO OCASIONAL E INDEPENDIENTE</t>
  </si>
  <si>
    <t>TOTAL  RACIONES CRUDAS</t>
  </si>
  <si>
    <t>PRODUCTO 001-Acciones comunes que no generan beneficiarios</t>
  </si>
  <si>
    <t>Cantidad de raciones</t>
  </si>
  <si>
    <t xml:space="preserve">SISTEMA DE PENITENCIERIA DE LA REPUBLICA DOMINICANA </t>
  </si>
  <si>
    <t xml:space="preserve">PRODUCTO 005-Personas en condiciones de vulnerabilidad  que reciben alimentos crudos y cocidos </t>
  </si>
  <si>
    <t xml:space="preserve">PRODUCTO 006-Familias en condiciones de vulnerabilidad que reciben articulos de asistencia social </t>
  </si>
  <si>
    <t xml:space="preserve">Cantidad </t>
  </si>
  <si>
    <t>Monto globales asignados</t>
  </si>
  <si>
    <t>DISTRIBUCION DE ELECTRODOMESTICOS Y ENSERES DEL HOGAR</t>
  </si>
  <si>
    <t xml:space="preserve">FAMILIAS DE ESCASOS RECURSOS ECONOMICOS </t>
  </si>
  <si>
    <t xml:space="preserve">SUJETA A DISPONIBILIDAD </t>
  </si>
  <si>
    <t>MEJORAR LA CALIDAD DE VIDA DE FAMILIAS VULNERABLES</t>
  </si>
  <si>
    <t>TECHADO DE VIVIENDA</t>
  </si>
  <si>
    <t>ENTREGA AYUDA Y DONACIONES  (CANASTILLAS Y ARTICULOS PARA PERSONAS CON DISCAPACIDAD, OTROS)</t>
  </si>
  <si>
    <t xml:space="preserve">PERSONAS EN CONDICIONES DE VULNERABILIDAD </t>
  </si>
  <si>
    <t>*Valor total de los materiales utilizados  para el techado de vivienda.</t>
  </si>
  <si>
    <t>DISTRIBUCION DE ALIMENTOS CRUDOS</t>
  </si>
  <si>
    <t>GESTION Y DISTRIBUCION DE ALIMENTOS CRUDOS A CENTROS PENITENCIARIOS EN COORDINACION CON LA PROCURADURIA GENERAL DE LA REPUBLICA</t>
  </si>
  <si>
    <t xml:space="preserve">TOTAL  RACIONES </t>
  </si>
  <si>
    <t>ACUERDO INTERINSTITUCIONAL SISTEMA PENITENCIARIO</t>
  </si>
  <si>
    <t xml:space="preserve"> ELECTRODOMESTICOS Y ENSERES DEL HOGAR</t>
  </si>
  <si>
    <t xml:space="preserve"> CANASTILLAS Y ARTICULOS PARA PERSONAS CON DISCAPACIDAD, OTROS</t>
  </si>
  <si>
    <t>TOTAL  ARTICULOS DE ASISTENCIA SOCIAL</t>
  </si>
  <si>
    <t>SUMINISTRO  DE ALIMENTOS   COCIDOS EN COCINAS MÓVILES</t>
  </si>
  <si>
    <t>ASISTENCIA MEDICA BRINDADA A PERSONAS EN CONDICIONES DE VULNERABILIDAD</t>
  </si>
  <si>
    <t>ASISTENCIA MEDICA</t>
  </si>
  <si>
    <t>CENTRO DE SALUD COMUNITARIO</t>
  </si>
  <si>
    <t xml:space="preserve">ASISTIR CON SU CEDULA </t>
  </si>
  <si>
    <t>DIARIO</t>
  </si>
  <si>
    <t xml:space="preserve">ASISTIR CON SU CEDULA AL CENTRO DE SALUD COMUNITARIO </t>
  </si>
  <si>
    <t>TOTAL PERSONAS ATENDIDAS CENTRO DE SALUD COMUNITARIO</t>
  </si>
  <si>
    <t xml:space="preserve"> ASISTENCIA A ZONAS DECLARADAS EN ESTADO DE EMERGENCIA</t>
  </si>
  <si>
    <t>DISTRIBUCION DE KITS DE EMERGENCIA PARA LA ATENCION ESPECIAL A FAMILIAS AFECTADAS POR FENOMENOS NATURALES, ENTRE OTROS</t>
  </si>
  <si>
    <t>KITS DE LIMPIEZA</t>
  </si>
  <si>
    <t>CORRESPONDIENTES A ABRIL 2026</t>
  </si>
  <si>
    <t>PROGRAMA DISCAPACITADOS</t>
  </si>
  <si>
    <t>*516937.65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</si>
</sst>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#,##0;[Red]#,##0"/>
    <numFmt numFmtId="165" formatCode="#,##0.00;[Red]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0"/>
      <name val="Times New Roman"/>
      <family val="1"/>
    </font>
    <font>
      <b/>
      <sz val="11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11.5"/>
      <name val="Times New Roman"/>
      <family val="1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41" fontId="8" fillId="0" borderId="0" xfId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43" fontId="10" fillId="0" borderId="0" xfId="0" applyNumberFormat="1" applyFont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41" fontId="7" fillId="0" borderId="2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41" fontId="7" fillId="0" borderId="4" xfId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1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3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1" fontId="18" fillId="0" borderId="0" xfId="1" applyFont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43" fontId="16" fillId="0" borderId="2" xfId="2" applyFont="1" applyBorder="1" applyAlignment="1">
      <alignment horizontal="center" vertical="center" wrapText="1"/>
    </xf>
    <xf numFmtId="43" fontId="16" fillId="0" borderId="1" xfId="2" applyFont="1" applyBorder="1" applyAlignment="1">
      <alignment horizontal="center" vertical="center" wrapText="1"/>
    </xf>
    <xf numFmtId="43" fontId="21" fillId="0" borderId="1" xfId="0" applyNumberFormat="1" applyFont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>
      <alignment horizontal="center" vertical="center" wrapText="1"/>
    </xf>
    <xf numFmtId="3" fontId="16" fillId="4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quotePrefix="1" applyFont="1" applyBorder="1" applyAlignment="1">
      <alignment horizontal="center" vertical="center" wrapText="1"/>
    </xf>
    <xf numFmtId="0" fontId="16" fillId="0" borderId="6" xfId="0" quotePrefix="1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3" fontId="16" fillId="4" borderId="5" xfId="0" applyNumberFormat="1" applyFont="1" applyFill="1" applyBorder="1" applyAlignment="1">
      <alignment horizontal="center" vertical="center" wrapText="1"/>
    </xf>
    <xf numFmtId="3" fontId="16" fillId="4" borderId="6" xfId="0" applyNumberFormat="1" applyFont="1" applyFill="1" applyBorder="1" applyAlignment="1">
      <alignment horizontal="center" vertical="center" wrapText="1"/>
    </xf>
    <xf numFmtId="3" fontId="16" fillId="4" borderId="2" xfId="0" applyNumberFormat="1" applyFont="1" applyFill="1" applyBorder="1" applyAlignment="1">
      <alignment horizontal="center" vertical="center" wrapText="1"/>
    </xf>
    <xf numFmtId="165" fontId="16" fillId="4" borderId="5" xfId="0" applyNumberFormat="1" applyFont="1" applyFill="1" applyBorder="1" applyAlignment="1">
      <alignment horizontal="center" vertical="center" wrapText="1"/>
    </xf>
    <xf numFmtId="165" fontId="16" fillId="4" borderId="6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41" fontId="16" fillId="0" borderId="5" xfId="1" applyFont="1" applyBorder="1" applyAlignment="1">
      <alignment horizontal="center" vertical="center" wrapText="1"/>
    </xf>
    <xf numFmtId="41" fontId="16" fillId="0" borderId="6" xfId="1" applyFont="1" applyBorder="1" applyAlignment="1">
      <alignment horizontal="center" vertical="center" wrapText="1"/>
    </xf>
    <xf numFmtId="41" fontId="16" fillId="0" borderId="2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</cellXfs>
  <cellStyles count="3">
    <cellStyle name="Millares" xfId="2" builtinId="3"/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1743075</xdr:colOff>
      <xdr:row>4</xdr:row>
      <xdr:rowOff>133350</xdr:rowOff>
    </xdr:from>
    <xdr:to>
      <xdr:col>9</xdr:col>
      <xdr:colOff>0</xdr:colOff>
      <xdr:row>7</xdr:row>
      <xdr:rowOff>19050</xdr:rowOff>
    </xdr:to>
    <xdr:pic>
      <xdr:nvPicPr>
        <xdr:cNvPr id="2" name="1 Imagen" descr="logo original">
          <a:extLst>
            <a:ext uri="{FF2B5EF4-FFF2-40B4-BE49-F238E27FC236}">
              <a16:creationId xmlns:a16="http://schemas.microsoft.com/office/drawing/2014/main" id="{C05FF04F-DE5B-4702-85C0-33B595C2E63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078325" y="90487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2400299</xdr:colOff>
      <xdr:row>1</xdr:row>
      <xdr:rowOff>190499</xdr:rowOff>
    </xdr:from>
    <xdr:to>
      <xdr:col>9</xdr:col>
      <xdr:colOff>732405</xdr:colOff>
      <xdr:row>5</xdr:row>
      <xdr:rowOff>161924</xdr:rowOff>
    </xdr:to>
    <xdr:sp macro="" textlink="">
      <xdr:nvSpPr>
        <xdr:cNvPr id="3" name="AutoShape 1" descr="Resultado de imagen para logo comedores">
          <a:extLst>
            <a:ext uri="{FF2B5EF4-FFF2-40B4-BE49-F238E27FC236}">
              <a16:creationId xmlns:a16="http://schemas.microsoft.com/office/drawing/2014/main" id="{B9A2E95A-BB1F-49D4-9E74-7A538BDEC353}"/>
            </a:ext>
          </a:extLst>
        </xdr:cNvPr>
        <xdr:cNvSpPr>
          <a:spLocks noChangeAspect="1" noChangeArrowheads="1"/>
        </xdr:cNvSpPr>
      </xdr:nvSpPr>
      <xdr:spPr bwMode="auto">
        <a:xfrm>
          <a:off x="17078324" y="380999"/>
          <a:ext cx="732406" cy="73342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3</xdr:row>
      <xdr:rowOff>114300</xdr:rowOff>
    </xdr:to>
    <xdr:sp macro="" textlink="">
      <xdr:nvSpPr>
        <xdr:cNvPr id="4" name="AutoShape 2" descr="Resultado de imagen para logo comedores">
          <a:extLst>
            <a:ext uri="{FF2B5EF4-FFF2-40B4-BE49-F238E27FC236}">
              <a16:creationId xmlns:a16="http://schemas.microsoft.com/office/drawing/2014/main" id="{292BFA7D-48C8-46D1-8F81-762F47AB2526}"/>
            </a:ext>
          </a:extLst>
        </xdr:cNvPr>
        <xdr:cNvSpPr>
          <a:spLocks noChangeAspect="1" noChangeArrowheads="1"/>
        </xdr:cNvSpPr>
      </xdr:nvSpPr>
      <xdr:spPr bwMode="auto">
        <a:xfrm>
          <a:off x="15516225" y="38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1476376</xdr:colOff>
      <xdr:row>3</xdr:row>
      <xdr:rowOff>28576</xdr:rowOff>
    </xdr:from>
    <xdr:to>
      <xdr:col>8</xdr:col>
      <xdr:colOff>1484914</xdr:colOff>
      <xdr:row>5</xdr:row>
      <xdr:rowOff>161926</xdr:rowOff>
    </xdr:to>
    <xdr:pic>
      <xdr:nvPicPr>
        <xdr:cNvPr id="5" name="Picture 5" descr="Resultado de imagen para logo comedores">
          <a:extLst>
            <a:ext uri="{FF2B5EF4-FFF2-40B4-BE49-F238E27FC236}">
              <a16:creationId xmlns:a16="http://schemas.microsoft.com/office/drawing/2014/main" id="{5A1888EC-FDB0-42F4-AB96-BFA2C6C55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992601" y="600076"/>
          <a:ext cx="2188" cy="514350"/>
        </a:xfrm>
        <a:prstGeom prst="rect">
          <a:avLst/>
        </a:prstGeom>
        <a:noFill/>
      </xdr:spPr>
    </xdr:pic>
    <xdr:clientData/>
  </xdr:twoCellAnchor>
  <xdr:twoCellAnchor>
    <xdr:from>
      <xdr:col>4</xdr:col>
      <xdr:colOff>393700</xdr:colOff>
      <xdr:row>0</xdr:row>
      <xdr:rowOff>0</xdr:rowOff>
    </xdr:from>
    <xdr:to>
      <xdr:col>4</xdr:col>
      <xdr:colOff>2251075</xdr:colOff>
      <xdr:row>4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E082C12-3AAE-402E-9631-540941FF4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93000" y="0"/>
          <a:ext cx="1857375" cy="869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esumen%20produccion%202026.xlsx" TargetMode="External"/><Relationship Id="rId2" Type="http://schemas.openxmlformats.org/officeDocument/2006/relationships/externalLinkPath" Target="file:///C:\Users\Planificacion\Desktop\INFORMES%20PROGRAMAS%202026\Resumen%20produccion%202026.xlsx" TargetMode="External"/><Relationship Id="rId1" Type="http://schemas.openxmlformats.org/officeDocument/2006/relationships/externalLinkPath" Target="/Users/Planificacion/Desktop/INFORMES%20PROGRAMAS%202026/Resumen%20produccion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CIDAS 2024 PROMEDIO"/>
      <sheetName val="2025 MAYO PROMEDIO"/>
      <sheetName val="Gráfico1"/>
      <sheetName val="2026"/>
      <sheetName val="2025"/>
      <sheetName val="Hoja10"/>
      <sheetName val="Hoja3"/>
      <sheetName val="UASD 2022"/>
      <sheetName val="UASD 2024"/>
      <sheetName val="UASD 2023"/>
      <sheetName val="COCIDAS 2024 NAVIDAD "/>
      <sheetName val="COCIDAS 2024 DETALLE CM"/>
      <sheetName val="COCIDAS 2023"/>
      <sheetName val="Hoja2"/>
      <sheetName val="Hoja4"/>
      <sheetName val="Hoja5"/>
      <sheetName val="Hoja6"/>
      <sheetName val="Hoja7"/>
      <sheetName val="Hoja8"/>
      <sheetName val="Hoja9"/>
      <sheetName val="Hoja1"/>
      <sheetName val="COCIDA 2020"/>
      <sheetName val="COCIDA 2021"/>
      <sheetName val="COCIDA 2022"/>
      <sheetName val="COCIDAS 2024 "/>
      <sheetName val="CRUDAS "/>
      <sheetName val="Comedores Nuevo"/>
    </sheetNames>
    <sheetDataSet>
      <sheetData sheetId="0"/>
      <sheetData sheetId="1"/>
      <sheetData sheetId="2" refreshError="1"/>
      <sheetData sheetId="3">
        <row r="24">
          <cell r="H24">
            <v>364149</v>
          </cell>
        </row>
        <row r="43">
          <cell r="H43">
            <v>220806</v>
          </cell>
        </row>
        <row r="167">
          <cell r="H167">
            <v>3410389</v>
          </cell>
        </row>
        <row r="173">
          <cell r="H173">
            <v>30159542.16</v>
          </cell>
        </row>
        <row r="174">
          <cell r="H174">
            <v>302978958.75999999</v>
          </cell>
        </row>
        <row r="175">
          <cell r="H175">
            <v>19616405.039999999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DA5E7-1E67-46A5-A29B-8436A95EF161}">
  <dimension ref="A1:K51"/>
  <sheetViews>
    <sheetView tabSelected="1" topLeftCell="A38" zoomScale="75" zoomScaleNormal="75" workbookViewId="0">
      <selection activeCell="A49" sqref="A49:K49"/>
    </sheetView>
  </sheetViews>
  <sheetFormatPr baseColWidth="10" defaultRowHeight="15" x14ac:dyDescent="0.25"/>
  <cols>
    <col min="1" max="1" width="35" customWidth="1"/>
    <col min="2" max="2" width="25.85546875" customWidth="1"/>
    <col min="3" max="3" width="19.28515625" customWidth="1"/>
    <col min="4" max="4" width="26.28515625" customWidth="1"/>
    <col min="5" max="5" width="43" customWidth="1"/>
    <col min="6" max="6" width="15.42578125" customWidth="1"/>
    <col min="7" max="7" width="19.85546875" customWidth="1"/>
    <col min="8" max="8" width="20.140625" customWidth="1"/>
    <col min="9" max="9" width="22.5703125" customWidth="1"/>
    <col min="10" max="10" width="20.85546875" customWidth="1"/>
    <col min="11" max="11" width="0.140625" customWidth="1"/>
  </cols>
  <sheetData>
    <row r="1" spans="1:1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1"/>
      <c r="B2" s="2"/>
      <c r="C2" s="2"/>
      <c r="D2" s="3"/>
      <c r="E2" s="3"/>
      <c r="F2" s="2"/>
      <c r="G2" s="4"/>
      <c r="H2" s="4"/>
      <c r="I2" s="3"/>
      <c r="J2" s="3"/>
      <c r="K2" s="3"/>
    </row>
    <row r="3" spans="1:11" x14ac:dyDescent="0.25">
      <c r="A3" s="1"/>
      <c r="B3" s="2"/>
      <c r="C3" s="2"/>
      <c r="D3" s="3"/>
      <c r="E3" s="3"/>
      <c r="F3" s="2"/>
      <c r="G3" s="4"/>
      <c r="H3" s="4"/>
      <c r="I3" s="3"/>
      <c r="J3" s="3"/>
      <c r="K3" s="3"/>
    </row>
    <row r="4" spans="1:11" ht="15.75" x14ac:dyDescent="0.25">
      <c r="A4" s="5"/>
      <c r="B4" s="6"/>
      <c r="C4" s="6"/>
      <c r="D4" s="7"/>
      <c r="E4" s="7"/>
      <c r="F4" s="7"/>
      <c r="G4" s="8"/>
      <c r="H4" s="8"/>
      <c r="I4" s="7"/>
      <c r="J4" s="7"/>
      <c r="K4" s="3"/>
    </row>
    <row r="5" spans="1:11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  <c r="K5" s="3"/>
    </row>
    <row r="6" spans="1:11" x14ac:dyDescent="0.25">
      <c r="A6" s="59" t="s">
        <v>20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x14ac:dyDescent="0.25">
      <c r="A7" s="9"/>
      <c r="B7" s="10"/>
      <c r="C7" s="10"/>
      <c r="D7" s="10"/>
      <c r="E7" s="10"/>
      <c r="F7" s="10"/>
      <c r="G7" s="11"/>
      <c r="H7" s="11"/>
      <c r="I7" s="10"/>
      <c r="J7" s="10"/>
      <c r="K7" s="3"/>
    </row>
    <row r="8" spans="1:11" ht="19.5" x14ac:dyDescent="0.3">
      <c r="A8" s="60" t="s">
        <v>11</v>
      </c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ht="19.5" x14ac:dyDescent="0.3">
      <c r="A9" s="60" t="s">
        <v>79</v>
      </c>
      <c r="B9" s="60"/>
      <c r="C9" s="60"/>
      <c r="D9" s="60"/>
      <c r="E9" s="60"/>
      <c r="F9" s="60"/>
      <c r="G9" s="60"/>
      <c r="H9" s="60"/>
      <c r="I9" s="60"/>
      <c r="J9" s="60"/>
      <c r="K9" s="60"/>
    </row>
    <row r="10" spans="1:11" ht="19.5" x14ac:dyDescent="0.3">
      <c r="A10" s="60" t="s">
        <v>7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9.5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ht="18.75" x14ac:dyDescent="0.25">
      <c r="A12" s="62" t="s">
        <v>46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</row>
    <row r="13" spans="1:11" ht="47.25" x14ac:dyDescent="0.25">
      <c r="A13" s="19" t="s">
        <v>0</v>
      </c>
      <c r="B13" s="19" t="s">
        <v>1</v>
      </c>
      <c r="C13" s="19" t="s">
        <v>2</v>
      </c>
      <c r="D13" s="19" t="s">
        <v>13</v>
      </c>
      <c r="E13" s="19" t="s">
        <v>3</v>
      </c>
      <c r="F13" s="19" t="s">
        <v>47</v>
      </c>
      <c r="G13" s="19" t="s">
        <v>24</v>
      </c>
      <c r="H13" s="19" t="s">
        <v>4</v>
      </c>
      <c r="I13" s="19" t="s">
        <v>5</v>
      </c>
      <c r="J13" s="19" t="s">
        <v>6</v>
      </c>
      <c r="K13" s="3"/>
    </row>
    <row r="14" spans="1:11" ht="96.75" customHeight="1" x14ac:dyDescent="0.25">
      <c r="A14" s="20" t="s">
        <v>62</v>
      </c>
      <c r="B14" s="20" t="s">
        <v>27</v>
      </c>
      <c r="C14" s="20" t="s">
        <v>28</v>
      </c>
      <c r="D14" s="20" t="s">
        <v>48</v>
      </c>
      <c r="E14" s="20" t="s">
        <v>64</v>
      </c>
      <c r="F14" s="21">
        <v>1475670.41</v>
      </c>
      <c r="G14" s="25">
        <v>62224102.259999998</v>
      </c>
      <c r="H14" s="20" t="s">
        <v>31</v>
      </c>
      <c r="I14" s="28" t="s">
        <v>32</v>
      </c>
      <c r="J14" s="20" t="s">
        <v>33</v>
      </c>
      <c r="K14" s="3"/>
    </row>
    <row r="15" spans="1:11" ht="19.5" x14ac:dyDescent="0.3">
      <c r="A15" s="63" t="s">
        <v>63</v>
      </c>
      <c r="B15" s="64"/>
      <c r="C15" s="64"/>
      <c r="D15" s="64"/>
      <c r="E15" s="65"/>
      <c r="F15" s="16">
        <f>SUM(F13:F14)</f>
        <v>1475670.41</v>
      </c>
      <c r="G15" s="26">
        <f>SUM(G13:G14)</f>
        <v>62224102.259999998</v>
      </c>
      <c r="H15" s="27"/>
      <c r="I15" s="27"/>
      <c r="J15" s="27"/>
    </row>
    <row r="16" spans="1:11" ht="19.5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1:11" ht="18.75" x14ac:dyDescent="0.25">
      <c r="A17" s="62" t="s">
        <v>49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</row>
    <row r="18" spans="1:11" ht="47.25" x14ac:dyDescent="0.25">
      <c r="A18" s="19" t="s">
        <v>0</v>
      </c>
      <c r="B18" s="19" t="s">
        <v>1</v>
      </c>
      <c r="C18" s="19" t="s">
        <v>2</v>
      </c>
      <c r="D18" s="19" t="s">
        <v>13</v>
      </c>
      <c r="E18" s="19" t="s">
        <v>3</v>
      </c>
      <c r="F18" s="19" t="s">
        <v>17</v>
      </c>
      <c r="G18" s="19" t="s">
        <v>24</v>
      </c>
      <c r="H18" s="19" t="s">
        <v>4</v>
      </c>
      <c r="I18" s="19" t="s">
        <v>5</v>
      </c>
      <c r="J18" s="19" t="s">
        <v>6</v>
      </c>
      <c r="K18" s="3"/>
    </row>
    <row r="19" spans="1:11" ht="65.25" customHeight="1" x14ac:dyDescent="0.25">
      <c r="A19" s="20" t="s">
        <v>21</v>
      </c>
      <c r="B19" s="20" t="s">
        <v>8</v>
      </c>
      <c r="C19" s="20" t="s">
        <v>16</v>
      </c>
      <c r="D19" s="20" t="s">
        <v>12</v>
      </c>
      <c r="E19" s="23" t="s">
        <v>22</v>
      </c>
      <c r="F19" s="21">
        <f>+'[1]2026'!$H$167+'[1]2026'!$H$43</f>
        <v>3631195</v>
      </c>
      <c r="G19" s="51">
        <f>+'[1]2026'!$H$174+'[1]2026'!$H$175</f>
        <v>322595363.80000001</v>
      </c>
      <c r="H19" s="20" t="s">
        <v>10</v>
      </c>
      <c r="I19" s="22" t="s">
        <v>9</v>
      </c>
      <c r="J19" s="20" t="s">
        <v>15</v>
      </c>
      <c r="K19" s="3"/>
    </row>
    <row r="20" spans="1:11" ht="56.25" customHeight="1" x14ac:dyDescent="0.25">
      <c r="A20" s="23" t="s">
        <v>68</v>
      </c>
      <c r="B20" s="23" t="s">
        <v>8</v>
      </c>
      <c r="C20" s="20" t="s">
        <v>14</v>
      </c>
      <c r="D20" s="20" t="s">
        <v>12</v>
      </c>
      <c r="E20" s="23" t="s">
        <v>22</v>
      </c>
      <c r="F20" s="24">
        <f>+'[1]2026'!$H$24</f>
        <v>364149</v>
      </c>
      <c r="G20" s="52">
        <f>+'[1]2026'!$H$173</f>
        <v>30159542.16</v>
      </c>
      <c r="H20" s="23" t="s">
        <v>10</v>
      </c>
      <c r="I20" s="43" t="s">
        <v>9</v>
      </c>
      <c r="J20" s="23" t="s">
        <v>15</v>
      </c>
      <c r="K20" s="3"/>
    </row>
    <row r="21" spans="1:11" ht="18.75" x14ac:dyDescent="0.3">
      <c r="A21" s="63" t="s">
        <v>25</v>
      </c>
      <c r="B21" s="64"/>
      <c r="C21" s="64"/>
      <c r="D21" s="64"/>
      <c r="E21" s="65"/>
      <c r="F21" s="16">
        <f>SUM(F19:F20)</f>
        <v>3995344</v>
      </c>
      <c r="G21" s="53">
        <f>SUM(G19:G20)</f>
        <v>352754905.96000004</v>
      </c>
      <c r="H21" s="13"/>
      <c r="I21" s="15"/>
      <c r="J21" s="12"/>
      <c r="K21" s="3"/>
    </row>
    <row r="22" spans="1:11" ht="59.25" customHeight="1" x14ac:dyDescent="0.25">
      <c r="A22" s="20" t="s">
        <v>26</v>
      </c>
      <c r="B22" s="20" t="s">
        <v>27</v>
      </c>
      <c r="C22" s="20" t="s">
        <v>28</v>
      </c>
      <c r="D22" s="20" t="s">
        <v>29</v>
      </c>
      <c r="E22" s="20" t="s">
        <v>30</v>
      </c>
      <c r="F22" s="54">
        <v>137350</v>
      </c>
      <c r="G22" s="55">
        <f>+F22*1058.37</f>
        <v>145367119.49999997</v>
      </c>
      <c r="H22" s="23" t="s">
        <v>31</v>
      </c>
      <c r="I22" s="43" t="s">
        <v>32</v>
      </c>
      <c r="J22" s="23" t="s">
        <v>33</v>
      </c>
      <c r="K22" s="3"/>
    </row>
    <row r="23" spans="1:11" ht="51.75" customHeight="1" x14ac:dyDescent="0.25">
      <c r="A23" s="20" t="s">
        <v>26</v>
      </c>
      <c r="B23" s="20" t="s">
        <v>27</v>
      </c>
      <c r="C23" s="20" t="s">
        <v>28</v>
      </c>
      <c r="D23" s="20" t="s">
        <v>34</v>
      </c>
      <c r="E23" s="20" t="s">
        <v>30</v>
      </c>
      <c r="F23" s="54">
        <v>31225</v>
      </c>
      <c r="G23" s="55">
        <f>+F23*1058.37</f>
        <v>33047603.249999996</v>
      </c>
      <c r="H23" s="20" t="s">
        <v>31</v>
      </c>
      <c r="I23" s="28" t="s">
        <v>32</v>
      </c>
      <c r="J23" s="20" t="s">
        <v>33</v>
      </c>
      <c r="K23" s="3"/>
    </row>
    <row r="24" spans="1:11" ht="184.5" customHeight="1" x14ac:dyDescent="0.25">
      <c r="A24" s="66" t="s">
        <v>61</v>
      </c>
      <c r="B24" s="66" t="s">
        <v>27</v>
      </c>
      <c r="C24" s="66" t="s">
        <v>35</v>
      </c>
      <c r="D24" s="69" t="s">
        <v>36</v>
      </c>
      <c r="E24" s="29" t="s">
        <v>37</v>
      </c>
      <c r="F24" s="72">
        <v>41248</v>
      </c>
      <c r="G24" s="75">
        <f>+F24*1058.37</f>
        <v>43655645.759999998</v>
      </c>
      <c r="H24" s="83" t="s">
        <v>31</v>
      </c>
      <c r="I24" s="86" t="s">
        <v>32</v>
      </c>
      <c r="J24" s="66" t="s">
        <v>38</v>
      </c>
      <c r="K24" s="3"/>
    </row>
    <row r="25" spans="1:11" ht="84" customHeight="1" x14ac:dyDescent="0.25">
      <c r="A25" s="67"/>
      <c r="B25" s="67"/>
      <c r="C25" s="67"/>
      <c r="D25" s="70"/>
      <c r="E25" s="29" t="s">
        <v>39</v>
      </c>
      <c r="F25" s="73"/>
      <c r="G25" s="76"/>
      <c r="H25" s="84"/>
      <c r="I25" s="87"/>
      <c r="J25" s="67"/>
      <c r="K25" s="3"/>
    </row>
    <row r="26" spans="1:11" ht="73.5" customHeight="1" x14ac:dyDescent="0.25">
      <c r="A26" s="68"/>
      <c r="B26" s="68"/>
      <c r="C26" s="68"/>
      <c r="D26" s="71"/>
      <c r="E26" s="29" t="s">
        <v>40</v>
      </c>
      <c r="F26" s="74"/>
      <c r="G26" s="77"/>
      <c r="H26" s="85"/>
      <c r="I26" s="88"/>
      <c r="J26" s="68"/>
      <c r="K26" s="3"/>
    </row>
    <row r="27" spans="1:11" ht="126.75" customHeight="1" x14ac:dyDescent="0.25">
      <c r="A27" s="30" t="s">
        <v>61</v>
      </c>
      <c r="B27" s="30" t="s">
        <v>27</v>
      </c>
      <c r="C27" s="30" t="s">
        <v>35</v>
      </c>
      <c r="D27" s="31" t="s">
        <v>80</v>
      </c>
      <c r="E27" s="29" t="s">
        <v>43</v>
      </c>
      <c r="F27" s="56">
        <v>3864</v>
      </c>
      <c r="G27" s="57">
        <f>+F27*1058.37</f>
        <v>4089541.6799999997</v>
      </c>
      <c r="H27" s="32" t="s">
        <v>31</v>
      </c>
      <c r="I27" s="33" t="s">
        <v>32</v>
      </c>
      <c r="J27" s="30" t="s">
        <v>38</v>
      </c>
      <c r="K27" s="3"/>
    </row>
    <row r="28" spans="1:11" ht="51" customHeight="1" x14ac:dyDescent="0.25">
      <c r="A28" s="30" t="s">
        <v>61</v>
      </c>
      <c r="B28" s="30" t="s">
        <v>27</v>
      </c>
      <c r="C28" s="30" t="s">
        <v>35</v>
      </c>
      <c r="D28" s="31" t="s">
        <v>42</v>
      </c>
      <c r="E28" s="29" t="s">
        <v>43</v>
      </c>
      <c r="F28" s="56">
        <v>2288</v>
      </c>
      <c r="G28" s="57">
        <f t="shared" ref="G28:G29" si="0">+F28*1058.37</f>
        <v>2421550.5599999996</v>
      </c>
      <c r="H28" s="32" t="s">
        <v>31</v>
      </c>
      <c r="I28" s="33" t="s">
        <v>32</v>
      </c>
      <c r="J28" s="30" t="s">
        <v>38</v>
      </c>
      <c r="K28" s="3"/>
    </row>
    <row r="29" spans="1:11" ht="60" customHeight="1" x14ac:dyDescent="0.25">
      <c r="A29" s="30" t="s">
        <v>61</v>
      </c>
      <c r="B29" s="30" t="s">
        <v>27</v>
      </c>
      <c r="C29" s="30" t="s">
        <v>35</v>
      </c>
      <c r="D29" s="31" t="s">
        <v>44</v>
      </c>
      <c r="E29" s="29" t="s">
        <v>43</v>
      </c>
      <c r="F29" s="56">
        <v>117145</v>
      </c>
      <c r="G29" s="57">
        <f t="shared" si="0"/>
        <v>123982753.64999999</v>
      </c>
      <c r="H29" s="32" t="s">
        <v>31</v>
      </c>
      <c r="I29" s="33" t="s">
        <v>32</v>
      </c>
      <c r="J29" s="30" t="s">
        <v>38</v>
      </c>
      <c r="K29" s="3"/>
    </row>
    <row r="30" spans="1:11" ht="18.75" x14ac:dyDescent="0.3">
      <c r="A30" s="89" t="s">
        <v>45</v>
      </c>
      <c r="B30" s="89"/>
      <c r="C30" s="89"/>
      <c r="D30" s="89"/>
      <c r="E30" s="89"/>
      <c r="F30" s="16">
        <f>SUM(F22:F29)</f>
        <v>333120</v>
      </c>
      <c r="G30" s="26">
        <f>SUM(G22:G29)</f>
        <v>352564214.39999998</v>
      </c>
      <c r="H30" s="13"/>
      <c r="I30" s="15"/>
      <c r="J30" s="12"/>
      <c r="K30" s="3"/>
    </row>
    <row r="31" spans="1:11" ht="18.75" x14ac:dyDescent="0.3">
      <c r="A31" s="12"/>
      <c r="B31" s="13"/>
      <c r="C31" s="13"/>
      <c r="D31" s="14"/>
      <c r="E31" s="14"/>
      <c r="F31" s="17"/>
      <c r="G31" s="17"/>
      <c r="H31" s="17"/>
      <c r="I31" s="13"/>
      <c r="J31" s="15"/>
      <c r="K31" s="12"/>
    </row>
    <row r="32" spans="1:11" ht="18.75" x14ac:dyDescent="0.3">
      <c r="A32" s="12"/>
      <c r="B32" s="13"/>
      <c r="C32" s="13"/>
      <c r="D32" s="13"/>
      <c r="E32" s="14"/>
      <c r="F32" s="12"/>
      <c r="G32" s="12"/>
      <c r="H32" s="12"/>
      <c r="I32" s="18"/>
      <c r="J32" s="15"/>
      <c r="K32" s="12"/>
    </row>
    <row r="33" spans="1:11" ht="18.75" x14ac:dyDescent="0.25">
      <c r="A33" s="62" t="s">
        <v>50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</row>
    <row r="34" spans="1:11" ht="54" customHeight="1" x14ac:dyDescent="0.25">
      <c r="A34" s="19" t="s">
        <v>0</v>
      </c>
      <c r="B34" s="19" t="s">
        <v>1</v>
      </c>
      <c r="C34" s="19" t="s">
        <v>2</v>
      </c>
      <c r="D34" s="19" t="s">
        <v>13</v>
      </c>
      <c r="E34" s="19" t="s">
        <v>3</v>
      </c>
      <c r="F34" s="19" t="s">
        <v>51</v>
      </c>
      <c r="G34" s="19" t="s">
        <v>52</v>
      </c>
      <c r="H34" s="19" t="s">
        <v>4</v>
      </c>
      <c r="I34" s="19" t="s">
        <v>5</v>
      </c>
      <c r="J34" s="19" t="s">
        <v>6</v>
      </c>
      <c r="K34" s="3"/>
    </row>
    <row r="35" spans="1:11" ht="61.5" customHeight="1" x14ac:dyDescent="0.25">
      <c r="A35" s="38" t="s">
        <v>53</v>
      </c>
      <c r="B35" s="38" t="s">
        <v>65</v>
      </c>
      <c r="C35" s="34" t="s">
        <v>35</v>
      </c>
      <c r="D35" s="34" t="s">
        <v>54</v>
      </c>
      <c r="E35" s="29" t="s">
        <v>41</v>
      </c>
      <c r="F35" s="35">
        <f>760+1937+2485+746+1306+1261+805+1174+72+883+1095+833+6290+1197+515+883</f>
        <v>22242</v>
      </c>
      <c r="G35" s="39">
        <v>261214417.77000001</v>
      </c>
      <c r="H35" s="34" t="s">
        <v>55</v>
      </c>
      <c r="I35" s="33" t="s">
        <v>32</v>
      </c>
      <c r="J35" s="37" t="s">
        <v>56</v>
      </c>
      <c r="K35" s="3"/>
    </row>
    <row r="36" spans="1:11" ht="58.5" customHeight="1" x14ac:dyDescent="0.25">
      <c r="A36" s="38" t="s">
        <v>53</v>
      </c>
      <c r="B36" s="38" t="s">
        <v>57</v>
      </c>
      <c r="C36" s="34" t="s">
        <v>35</v>
      </c>
      <c r="D36" s="34" t="s">
        <v>54</v>
      </c>
      <c r="E36" s="29" t="s">
        <v>41</v>
      </c>
      <c r="F36" s="35">
        <v>7</v>
      </c>
      <c r="G36" s="39" t="s">
        <v>81</v>
      </c>
      <c r="H36" s="34" t="s">
        <v>55</v>
      </c>
      <c r="I36" s="33" t="s">
        <v>32</v>
      </c>
      <c r="J36" s="37" t="s">
        <v>56</v>
      </c>
      <c r="K36" s="3"/>
    </row>
    <row r="37" spans="1:11" ht="77.25" customHeight="1" x14ac:dyDescent="0.25">
      <c r="A37" s="38" t="s">
        <v>58</v>
      </c>
      <c r="B37" s="38" t="s">
        <v>66</v>
      </c>
      <c r="C37" s="34" t="s">
        <v>35</v>
      </c>
      <c r="D37" s="34" t="s">
        <v>59</v>
      </c>
      <c r="E37" s="29" t="s">
        <v>41</v>
      </c>
      <c r="F37" s="35">
        <f>3+23+22+1</f>
        <v>49</v>
      </c>
      <c r="G37" s="39">
        <f>585.88+38651.36+287410.99+4779</f>
        <v>331427.23</v>
      </c>
      <c r="H37" s="34" t="s">
        <v>55</v>
      </c>
      <c r="I37" s="33" t="s">
        <v>32</v>
      </c>
      <c r="J37" s="37" t="s">
        <v>56</v>
      </c>
      <c r="K37" s="3"/>
    </row>
    <row r="38" spans="1:11" ht="91.5" customHeight="1" x14ac:dyDescent="0.25">
      <c r="A38" s="50" t="s">
        <v>77</v>
      </c>
      <c r="B38" s="38" t="s">
        <v>78</v>
      </c>
      <c r="C38" s="34" t="s">
        <v>35</v>
      </c>
      <c r="D38" s="34" t="s">
        <v>59</v>
      </c>
      <c r="E38" s="29" t="s">
        <v>76</v>
      </c>
      <c r="F38" s="35">
        <v>5750</v>
      </c>
      <c r="G38" s="39">
        <v>948750</v>
      </c>
      <c r="H38" s="34" t="s">
        <v>55</v>
      </c>
      <c r="I38" s="33" t="s">
        <v>32</v>
      </c>
      <c r="J38" s="37" t="s">
        <v>56</v>
      </c>
      <c r="K38" s="3"/>
    </row>
    <row r="39" spans="1:11" ht="18.75" x14ac:dyDescent="0.25">
      <c r="A39" s="78" t="s">
        <v>67</v>
      </c>
      <c r="B39" s="79"/>
      <c r="C39" s="79"/>
      <c r="D39" s="79"/>
      <c r="E39" s="80"/>
      <c r="F39" s="41">
        <f>SUM(F35:F38)</f>
        <v>28048</v>
      </c>
      <c r="G39" s="42">
        <f>SUM(G35:G38)+516937.65</f>
        <v>263011532.65000001</v>
      </c>
      <c r="H39" s="36"/>
      <c r="I39" s="36"/>
      <c r="J39" s="36"/>
      <c r="K39" s="3"/>
    </row>
    <row r="40" spans="1:11" ht="63" x14ac:dyDescent="0.25">
      <c r="A40" s="38" t="s">
        <v>69</v>
      </c>
      <c r="B40" s="38" t="s">
        <v>70</v>
      </c>
      <c r="C40" s="34" t="s">
        <v>71</v>
      </c>
      <c r="D40" s="34" t="s">
        <v>59</v>
      </c>
      <c r="E40" s="29" t="s">
        <v>72</v>
      </c>
      <c r="F40" s="35">
        <v>3940</v>
      </c>
      <c r="G40" s="34" t="s">
        <v>9</v>
      </c>
      <c r="H40" s="34" t="s">
        <v>73</v>
      </c>
      <c r="I40" s="33" t="s">
        <v>74</v>
      </c>
      <c r="J40" s="34" t="s">
        <v>56</v>
      </c>
      <c r="K40" s="3"/>
    </row>
    <row r="41" spans="1:11" ht="18.75" x14ac:dyDescent="0.25">
      <c r="A41" s="61" t="s">
        <v>75</v>
      </c>
      <c r="B41" s="61"/>
      <c r="C41" s="61"/>
      <c r="D41" s="61"/>
      <c r="E41" s="61"/>
      <c r="F41" s="46">
        <f>SUM(F40)</f>
        <v>3940</v>
      </c>
      <c r="G41" s="47"/>
      <c r="H41" s="48"/>
      <c r="I41" s="49"/>
      <c r="J41" s="36"/>
      <c r="K41" s="3"/>
    </row>
    <row r="42" spans="1:11" ht="18.75" x14ac:dyDescent="0.25">
      <c r="A42" s="36"/>
      <c r="B42" s="36"/>
      <c r="C42" s="36"/>
      <c r="D42" s="36"/>
      <c r="E42" s="36"/>
      <c r="F42" s="44"/>
      <c r="G42" s="47"/>
      <c r="H42" s="48"/>
      <c r="I42" s="49"/>
      <c r="J42" s="36"/>
      <c r="K42" s="3"/>
    </row>
    <row r="43" spans="1:11" ht="18.75" x14ac:dyDescent="0.25">
      <c r="A43" s="36"/>
      <c r="B43" s="36"/>
      <c r="C43" s="36"/>
      <c r="D43" s="36"/>
      <c r="E43" s="36"/>
      <c r="F43" s="44"/>
      <c r="G43" s="47"/>
      <c r="H43" s="48"/>
      <c r="I43" s="49"/>
      <c r="J43" s="36"/>
      <c r="K43" s="3"/>
    </row>
    <row r="44" spans="1:11" ht="18.75" x14ac:dyDescent="0.3">
      <c r="A44" s="40" t="s">
        <v>60</v>
      </c>
      <c r="B44" s="36"/>
      <c r="C44" s="36"/>
      <c r="D44" s="36"/>
      <c r="E44" s="36"/>
      <c r="F44" s="44"/>
      <c r="G44" s="45"/>
      <c r="H44" s="36"/>
      <c r="I44" s="36"/>
      <c r="J44" s="36"/>
      <c r="K44" s="3"/>
    </row>
    <row r="45" spans="1:11" ht="18.75" x14ac:dyDescent="0.25">
      <c r="A45" s="36"/>
      <c r="B45" s="36"/>
      <c r="C45" s="36"/>
      <c r="D45" s="36"/>
      <c r="E45" s="36"/>
      <c r="F45" s="44"/>
      <c r="G45" s="45"/>
      <c r="H45" s="36"/>
      <c r="I45" s="36"/>
      <c r="J45" s="36"/>
      <c r="K45" s="3"/>
    </row>
    <row r="46" spans="1:11" ht="18.75" x14ac:dyDescent="0.3">
      <c r="A46" s="40"/>
      <c r="B46" s="36"/>
      <c r="C46" s="36"/>
      <c r="D46" s="36"/>
      <c r="E46" s="36"/>
      <c r="F46" s="36"/>
      <c r="G46" s="36"/>
      <c r="H46" s="36"/>
      <c r="I46" s="36"/>
      <c r="J46" s="36"/>
      <c r="K46" s="36"/>
    </row>
    <row r="47" spans="1:11" ht="18.75" x14ac:dyDescent="0.25">
      <c r="A47" s="36"/>
      <c r="B47" s="36"/>
      <c r="C47" s="36"/>
      <c r="D47" s="36"/>
      <c r="E47" s="36"/>
      <c r="F47" s="44"/>
      <c r="G47" s="36"/>
      <c r="H47" s="36"/>
      <c r="I47" s="36"/>
      <c r="J47" s="36"/>
      <c r="K47" s="36"/>
    </row>
    <row r="48" spans="1:11" ht="20.25" x14ac:dyDescent="0.25">
      <c r="A48" s="81" t="s">
        <v>18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</row>
    <row r="49" spans="1:11" ht="20.25" x14ac:dyDescent="0.25">
      <c r="A49" s="82" t="s">
        <v>19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</row>
    <row r="50" spans="1:11" ht="20.25" x14ac:dyDescent="0.25">
      <c r="A50" s="82" t="s">
        <v>23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</row>
    <row r="51" spans="1:11" ht="18.75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</row>
  </sheetData>
  <mergeCells count="25">
    <mergeCell ref="A39:E39"/>
    <mergeCell ref="A48:K48"/>
    <mergeCell ref="A49:K49"/>
    <mergeCell ref="A50:K50"/>
    <mergeCell ref="H24:H26"/>
    <mergeCell ref="I24:I26"/>
    <mergeCell ref="J24:J26"/>
    <mergeCell ref="A30:E30"/>
    <mergeCell ref="A33:K33"/>
    <mergeCell ref="A5:J5"/>
    <mergeCell ref="A6:K6"/>
    <mergeCell ref="A8:K8"/>
    <mergeCell ref="A9:K9"/>
    <mergeCell ref="A41:E41"/>
    <mergeCell ref="A10:K10"/>
    <mergeCell ref="A12:K12"/>
    <mergeCell ref="A17:K17"/>
    <mergeCell ref="A21:E21"/>
    <mergeCell ref="A24:A26"/>
    <mergeCell ref="B24:B26"/>
    <mergeCell ref="C24:C26"/>
    <mergeCell ref="D24:D26"/>
    <mergeCell ref="F24:F26"/>
    <mergeCell ref="A15:E15"/>
    <mergeCell ref="G24:G26"/>
  </mergeCells>
  <pageMargins left="0.12" right="0.11811023622047245" top="0.11811023622047245" bottom="0.11811023622047245" header="0.11811023622047245" footer="0.12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Planificacion</cp:lastModifiedBy>
  <cp:lastPrinted>2026-05-20T13:19:58Z</cp:lastPrinted>
  <dcterms:created xsi:type="dcterms:W3CDTF">2019-02-01T16:15:51Z</dcterms:created>
  <dcterms:modified xsi:type="dcterms:W3CDTF">2026-05-20T13:20:17Z</dcterms:modified>
</cp:coreProperties>
</file>