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95" windowWidth="10515" windowHeight="3750"/>
  </bookViews>
  <sheets>
    <sheet name="113" sheetId="3" r:id="rId1"/>
  </sheets>
  <calcPr calcId="145621"/>
</workbook>
</file>

<file path=xl/calcChain.xml><?xml version="1.0" encoding="utf-8"?>
<calcChain xmlns="http://schemas.openxmlformats.org/spreadsheetml/2006/main">
  <c r="M65" i="3" l="1"/>
  <c r="L65" i="3"/>
  <c r="K65" i="3"/>
  <c r="J65" i="3"/>
  <c r="I65" i="3"/>
  <c r="O65" i="3" s="1"/>
  <c r="M64" i="3"/>
  <c r="L64" i="3"/>
  <c r="K64" i="3"/>
  <c r="J64" i="3"/>
  <c r="I64" i="3"/>
  <c r="P64" i="3" s="1"/>
  <c r="R64" i="3" s="1"/>
  <c r="M63" i="3"/>
  <c r="L63" i="3"/>
  <c r="P63" i="3" s="1"/>
  <c r="R63" i="3" s="1"/>
  <c r="K63" i="3"/>
  <c r="J63" i="3"/>
  <c r="I63" i="3"/>
  <c r="M62" i="3"/>
  <c r="L62" i="3"/>
  <c r="P62" i="3" s="1"/>
  <c r="R62" i="3" s="1"/>
  <c r="K62" i="3"/>
  <c r="J62" i="3"/>
  <c r="I62" i="3"/>
  <c r="M61" i="3"/>
  <c r="L61" i="3"/>
  <c r="K61" i="3"/>
  <c r="J61" i="3"/>
  <c r="I61" i="3"/>
  <c r="P61" i="3" s="1"/>
  <c r="R61" i="3" s="1"/>
  <c r="P60" i="3"/>
  <c r="R60" i="3" s="1"/>
  <c r="M60" i="3"/>
  <c r="L60" i="3"/>
  <c r="K60" i="3"/>
  <c r="J60" i="3"/>
  <c r="I60" i="3"/>
  <c r="O60" i="3" s="1"/>
  <c r="M59" i="3"/>
  <c r="L59" i="3"/>
  <c r="K59" i="3"/>
  <c r="J59" i="3"/>
  <c r="I59" i="3"/>
  <c r="M58" i="3"/>
  <c r="L58" i="3"/>
  <c r="K58" i="3"/>
  <c r="J58" i="3"/>
  <c r="I58" i="3"/>
  <c r="P58" i="3" s="1"/>
  <c r="R58" i="3" s="1"/>
  <c r="P57" i="3"/>
  <c r="R57" i="3" s="1"/>
  <c r="M57" i="3"/>
  <c r="L57" i="3"/>
  <c r="K57" i="3"/>
  <c r="J57" i="3"/>
  <c r="I57" i="3"/>
  <c r="O57" i="3" s="1"/>
  <c r="M56" i="3"/>
  <c r="O56" i="3" s="1"/>
  <c r="L56" i="3"/>
  <c r="P56" i="3" s="1"/>
  <c r="R56" i="3" s="1"/>
  <c r="K56" i="3"/>
  <c r="J56" i="3"/>
  <c r="I56" i="3"/>
  <c r="M55" i="3"/>
  <c r="L55" i="3"/>
  <c r="K55" i="3"/>
  <c r="J55" i="3"/>
  <c r="I55" i="3"/>
  <c r="O55" i="3" s="1"/>
  <c r="M54" i="3"/>
  <c r="L54" i="3"/>
  <c r="K54" i="3"/>
  <c r="J54" i="3"/>
  <c r="I54" i="3"/>
  <c r="P54" i="3" s="1"/>
  <c r="R54" i="3" s="1"/>
  <c r="M53" i="3"/>
  <c r="O53" i="3" s="1"/>
  <c r="Q53" i="3" s="1"/>
  <c r="L53" i="3"/>
  <c r="K53" i="3"/>
  <c r="J53" i="3"/>
  <c r="I53" i="3"/>
  <c r="P53" i="3" s="1"/>
  <c r="R53" i="3" s="1"/>
  <c r="M52" i="3"/>
  <c r="L52" i="3"/>
  <c r="K52" i="3"/>
  <c r="J52" i="3"/>
  <c r="I52" i="3"/>
  <c r="M51" i="3"/>
  <c r="L51" i="3"/>
  <c r="K51" i="3"/>
  <c r="J51" i="3"/>
  <c r="I51" i="3"/>
  <c r="P51" i="3" s="1"/>
  <c r="R51" i="3" s="1"/>
  <c r="M50" i="3"/>
  <c r="L50" i="3"/>
  <c r="K50" i="3"/>
  <c r="J50" i="3"/>
  <c r="I50" i="3"/>
  <c r="P50" i="3" s="1"/>
  <c r="R50" i="3" s="1"/>
  <c r="M49" i="3"/>
  <c r="L49" i="3"/>
  <c r="K49" i="3"/>
  <c r="J49" i="3"/>
  <c r="I49" i="3"/>
  <c r="M48" i="3"/>
  <c r="L48" i="3"/>
  <c r="K48" i="3"/>
  <c r="J48" i="3"/>
  <c r="I48" i="3"/>
  <c r="O48" i="3" s="1"/>
  <c r="M47" i="3"/>
  <c r="L47" i="3"/>
  <c r="P47" i="3" s="1"/>
  <c r="R47" i="3" s="1"/>
  <c r="K47" i="3"/>
  <c r="J47" i="3"/>
  <c r="I47" i="3"/>
  <c r="O47" i="3" s="1"/>
  <c r="M46" i="3"/>
  <c r="O46" i="3" s="1"/>
  <c r="L46" i="3"/>
  <c r="P46" i="3" s="1"/>
  <c r="R46" i="3" s="1"/>
  <c r="K46" i="3"/>
  <c r="J46" i="3"/>
  <c r="I46" i="3"/>
  <c r="M45" i="3"/>
  <c r="L45" i="3"/>
  <c r="K45" i="3"/>
  <c r="J45" i="3"/>
  <c r="O45" i="3" s="1"/>
  <c r="I45" i="3"/>
  <c r="M44" i="3"/>
  <c r="L44" i="3"/>
  <c r="K44" i="3"/>
  <c r="J44" i="3"/>
  <c r="I44" i="3"/>
  <c r="O44" i="3" s="1"/>
  <c r="M43" i="3"/>
  <c r="L43" i="3"/>
  <c r="K43" i="3"/>
  <c r="J43" i="3"/>
  <c r="I43" i="3"/>
  <c r="P43" i="3" s="1"/>
  <c r="R43" i="3" s="1"/>
  <c r="M42" i="3"/>
  <c r="L42" i="3"/>
  <c r="K42" i="3"/>
  <c r="J42" i="3"/>
  <c r="I42" i="3"/>
  <c r="M41" i="3"/>
  <c r="L41" i="3"/>
  <c r="K41" i="3"/>
  <c r="J41" i="3"/>
  <c r="I41" i="3"/>
  <c r="O41" i="3" s="1"/>
  <c r="O40" i="3"/>
  <c r="Q40" i="3" s="1"/>
  <c r="M40" i="3"/>
  <c r="L40" i="3"/>
  <c r="P40" i="3" s="1"/>
  <c r="R40" i="3" s="1"/>
  <c r="K40" i="3"/>
  <c r="J40" i="3"/>
  <c r="I40" i="3"/>
  <c r="M39" i="3"/>
  <c r="L39" i="3"/>
  <c r="P39" i="3" s="1"/>
  <c r="R39" i="3" s="1"/>
  <c r="K39" i="3"/>
  <c r="J39" i="3"/>
  <c r="I39" i="3"/>
  <c r="M38" i="3"/>
  <c r="L38" i="3"/>
  <c r="K38" i="3"/>
  <c r="J38" i="3"/>
  <c r="I38" i="3"/>
  <c r="P38" i="3" s="1"/>
  <c r="R38" i="3" s="1"/>
  <c r="M37" i="3"/>
  <c r="L37" i="3"/>
  <c r="K37" i="3"/>
  <c r="J37" i="3"/>
  <c r="I37" i="3"/>
  <c r="P37" i="3" s="1"/>
  <c r="R37" i="3" s="1"/>
  <c r="P36" i="3"/>
  <c r="R36" i="3" s="1"/>
  <c r="M36" i="3"/>
  <c r="L36" i="3"/>
  <c r="K36" i="3"/>
  <c r="J36" i="3"/>
  <c r="I36" i="3"/>
  <c r="M35" i="3"/>
  <c r="L35" i="3"/>
  <c r="K35" i="3"/>
  <c r="J35" i="3"/>
  <c r="I35" i="3"/>
  <c r="M34" i="3"/>
  <c r="L34" i="3"/>
  <c r="K34" i="3"/>
  <c r="J34" i="3"/>
  <c r="I34" i="3"/>
  <c r="O34" i="3" s="1"/>
  <c r="P33" i="3"/>
  <c r="R33" i="3" s="1"/>
  <c r="M33" i="3"/>
  <c r="L33" i="3"/>
  <c r="K33" i="3"/>
  <c r="J33" i="3"/>
  <c r="I33" i="3"/>
  <c r="M32" i="3"/>
  <c r="L32" i="3"/>
  <c r="P32" i="3" s="1"/>
  <c r="R32" i="3" s="1"/>
  <c r="K32" i="3"/>
  <c r="J32" i="3"/>
  <c r="I32" i="3"/>
  <c r="O32" i="3" s="1"/>
  <c r="M31" i="3"/>
  <c r="L31" i="3"/>
  <c r="K31" i="3"/>
  <c r="J31" i="3"/>
  <c r="I31" i="3"/>
  <c r="O31" i="3" s="1"/>
  <c r="P30" i="3"/>
  <c r="R30" i="3" s="1"/>
  <c r="M30" i="3"/>
  <c r="L30" i="3"/>
  <c r="K30" i="3"/>
  <c r="J30" i="3"/>
  <c r="I30" i="3"/>
  <c r="M29" i="3"/>
  <c r="O29" i="3" s="1"/>
  <c r="L29" i="3"/>
  <c r="K29" i="3"/>
  <c r="J29" i="3"/>
  <c r="I29" i="3"/>
  <c r="M28" i="3"/>
  <c r="L28" i="3"/>
  <c r="P28" i="3" s="1"/>
  <c r="R28" i="3" s="1"/>
  <c r="K28" i="3"/>
  <c r="J28" i="3"/>
  <c r="I28" i="3"/>
  <c r="M27" i="3"/>
  <c r="L27" i="3"/>
  <c r="K27" i="3"/>
  <c r="J27" i="3"/>
  <c r="I27" i="3"/>
  <c r="P27" i="3" s="1"/>
  <c r="R27" i="3" s="1"/>
  <c r="M26" i="3"/>
  <c r="L26" i="3"/>
  <c r="K26" i="3"/>
  <c r="J26" i="3"/>
  <c r="I26" i="3"/>
  <c r="M25" i="3"/>
  <c r="L25" i="3"/>
  <c r="P25" i="3" s="1"/>
  <c r="R25" i="3" s="1"/>
  <c r="K25" i="3"/>
  <c r="J25" i="3"/>
  <c r="I25" i="3"/>
  <c r="M24" i="3"/>
  <c r="L24" i="3"/>
  <c r="K24" i="3"/>
  <c r="J24" i="3"/>
  <c r="I24" i="3"/>
  <c r="O24" i="3" s="1"/>
  <c r="M23" i="3"/>
  <c r="L23" i="3"/>
  <c r="K23" i="3"/>
  <c r="J23" i="3"/>
  <c r="I23" i="3"/>
  <c r="M22" i="3"/>
  <c r="O22" i="3" s="1"/>
  <c r="L22" i="3"/>
  <c r="K22" i="3"/>
  <c r="J22" i="3"/>
  <c r="I22" i="3"/>
  <c r="P22" i="3" s="1"/>
  <c r="R22" i="3" s="1"/>
  <c r="M21" i="3"/>
  <c r="L21" i="3"/>
  <c r="K21" i="3"/>
  <c r="J21" i="3"/>
  <c r="I21" i="3"/>
  <c r="P21" i="3" s="1"/>
  <c r="R21" i="3" s="1"/>
  <c r="M20" i="3"/>
  <c r="L20" i="3"/>
  <c r="K20" i="3"/>
  <c r="J20" i="3"/>
  <c r="I20" i="3"/>
  <c r="O20" i="3" s="1"/>
  <c r="M19" i="3"/>
  <c r="L19" i="3"/>
  <c r="K19" i="3"/>
  <c r="J19" i="3"/>
  <c r="I19" i="3"/>
  <c r="M18" i="3"/>
  <c r="L18" i="3"/>
  <c r="K18" i="3"/>
  <c r="J18" i="3"/>
  <c r="I18" i="3"/>
  <c r="O18" i="3" s="1"/>
  <c r="M17" i="3"/>
  <c r="L17" i="3"/>
  <c r="K17" i="3"/>
  <c r="J17" i="3"/>
  <c r="I17" i="3"/>
  <c r="O17" i="3" s="1"/>
  <c r="M16" i="3"/>
  <c r="O16" i="3" s="1"/>
  <c r="L16" i="3"/>
  <c r="K16" i="3"/>
  <c r="J16" i="3"/>
  <c r="I16" i="3"/>
  <c r="M15" i="3"/>
  <c r="L15" i="3"/>
  <c r="P15" i="3" s="1"/>
  <c r="R15" i="3" s="1"/>
  <c r="K15" i="3"/>
  <c r="J15" i="3"/>
  <c r="I15" i="3"/>
  <c r="Q46" i="3" l="1"/>
  <c r="O39" i="3"/>
  <c r="Q39" i="3" s="1"/>
  <c r="P41" i="3"/>
  <c r="R41" i="3" s="1"/>
  <c r="P44" i="3"/>
  <c r="R44" i="3" s="1"/>
  <c r="O49" i="3"/>
  <c r="Q49" i="3" s="1"/>
  <c r="O52" i="3"/>
  <c r="O54" i="3"/>
  <c r="Q54" i="3" s="1"/>
  <c r="P59" i="3"/>
  <c r="R59" i="3" s="1"/>
  <c r="O61" i="3"/>
  <c r="O15" i="3"/>
  <c r="P16" i="3"/>
  <c r="R16" i="3" s="1"/>
  <c r="P17" i="3"/>
  <c r="R17" i="3" s="1"/>
  <c r="P20" i="3"/>
  <c r="R20" i="3" s="1"/>
  <c r="P23" i="3"/>
  <c r="R23" i="3" s="1"/>
  <c r="O25" i="3"/>
  <c r="Q25" i="3" s="1"/>
  <c r="O28" i="3"/>
  <c r="Q28" i="3" s="1"/>
  <c r="O30" i="3"/>
  <c r="Q30" i="3" s="1"/>
  <c r="P35" i="3"/>
  <c r="R35" i="3" s="1"/>
  <c r="O37" i="3"/>
  <c r="Q37" i="3" s="1"/>
  <c r="P42" i="3"/>
  <c r="R42" i="3" s="1"/>
  <c r="P45" i="3"/>
  <c r="R45" i="3" s="1"/>
  <c r="O64" i="3"/>
  <c r="Q47" i="3"/>
  <c r="P48" i="3"/>
  <c r="R48" i="3" s="1"/>
  <c r="P49" i="3"/>
  <c r="R49" i="3" s="1"/>
  <c r="P52" i="3"/>
  <c r="R52" i="3" s="1"/>
  <c r="P55" i="3"/>
  <c r="R55" i="3" s="1"/>
  <c r="Q57" i="3"/>
  <c r="Q60" i="3"/>
  <c r="O62" i="3"/>
  <c r="Q62" i="3" s="1"/>
  <c r="O23" i="3"/>
  <c r="Q23" i="3" s="1"/>
  <c r="P24" i="3"/>
  <c r="R24" i="3" s="1"/>
  <c r="P31" i="3"/>
  <c r="R31" i="3" s="1"/>
  <c r="O33" i="3"/>
  <c r="Q33" i="3" s="1"/>
  <c r="O36" i="3"/>
  <c r="Q36" i="3" s="1"/>
  <c r="O38" i="3"/>
  <c r="Q38" i="3" s="1"/>
  <c r="Q22" i="3"/>
  <c r="P19" i="3"/>
  <c r="R19" i="3" s="1"/>
  <c r="O21" i="3"/>
  <c r="O26" i="3"/>
  <c r="P29" i="3"/>
  <c r="R29" i="3" s="1"/>
  <c r="O63" i="3"/>
  <c r="Q63" i="3" s="1"/>
  <c r="P65" i="3"/>
  <c r="R65" i="3" s="1"/>
  <c r="Q61" i="3"/>
  <c r="Q15" i="3"/>
  <c r="Q64" i="3"/>
  <c r="Q34" i="3"/>
  <c r="Q56" i="3"/>
  <c r="Q32" i="3"/>
  <c r="Q21" i="3"/>
  <c r="Q48" i="3"/>
  <c r="O42" i="3"/>
  <c r="O50" i="3"/>
  <c r="Q50" i="3" s="1"/>
  <c r="O58" i="3"/>
  <c r="Q58" i="3" s="1"/>
  <c r="P18" i="3"/>
  <c r="R18" i="3" s="1"/>
  <c r="O19" i="3"/>
  <c r="P26" i="3"/>
  <c r="R26" i="3" s="1"/>
  <c r="O27" i="3"/>
  <c r="Q27" i="3" s="1"/>
  <c r="P34" i="3"/>
  <c r="R34" i="3" s="1"/>
  <c r="O35" i="3"/>
  <c r="Q35" i="3" s="1"/>
  <c r="O43" i="3"/>
  <c r="Q43" i="3" s="1"/>
  <c r="O51" i="3"/>
  <c r="Q51" i="3" s="1"/>
  <c r="O59" i="3"/>
  <c r="Q59" i="3" s="1"/>
  <c r="Q65" i="3" l="1"/>
  <c r="Q20" i="3"/>
  <c r="Q41" i="3"/>
  <c r="Q19" i="3"/>
  <c r="Q17" i="3"/>
  <c r="Q52" i="3"/>
  <c r="Q31" i="3"/>
  <c r="Q55" i="3"/>
  <c r="Q45" i="3"/>
  <c r="Q42" i="3"/>
  <c r="Q29" i="3"/>
  <c r="Q24" i="3"/>
  <c r="Q18" i="3"/>
  <c r="Q44" i="3"/>
  <c r="Q16" i="3"/>
  <c r="Q26" i="3"/>
</calcChain>
</file>

<file path=xl/sharedStrings.xml><?xml version="1.0" encoding="utf-8"?>
<sst xmlns="http://schemas.openxmlformats.org/spreadsheetml/2006/main" count="283" uniqueCount="146">
  <si>
    <t xml:space="preserve">Reg. No. </t>
  </si>
  <si>
    <t>Nombre</t>
  </si>
  <si>
    <t>Sueldo Bruto (RD$)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</si>
  <si>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</si>
  <si>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</si>
  <si>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</si>
  <si>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</si>
  <si>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</si>
  <si>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</si>
  <si>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</si>
  <si>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</si>
  <si>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</si>
  <si>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</si>
  <si>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</si>
  <si>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</si>
  <si>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</si>
  <si>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</si>
  <si>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</si>
  <si>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</si>
  <si>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</si>
  <si>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</si>
  <si>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</si>
  <si>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</si>
  <si>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</si>
  <si>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</si>
  <si>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</si>
  <si>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</si>
  <si>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</si>
  <si>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</si>
  <si>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</si>
  <si>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</si>
  <si>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</si>
  <si>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</si>
  <si>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</si>
  <si>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</si>
  <si>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</si>
  <si>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</si>
  <si>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</si>
  <si>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</si>
  <si>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</si>
  <si>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</si>
  <si>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</si>
  <si>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</si>
  <si>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</si>
  <si>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</si>
  <si>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</si>
  <si>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</si>
  <si>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</si>
  <si>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</si>
  <si>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</si>
  <si>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´30</t>
  </si>
  <si>
    <t>´31</t>
  </si>
  <si>
    <t>´32</t>
  </si>
  <si>
    <t>´33</t>
  </si>
  <si>
    <t>´34</t>
  </si>
  <si>
    <t>´35</t>
  </si>
  <si>
    <t>´36</t>
  </si>
  <si>
    <t>´37</t>
  </si>
  <si>
    <t>´38</t>
  </si>
  <si>
    <t>´39</t>
  </si>
  <si>
    <t>´40</t>
  </si>
  <si>
    <t>´41</t>
  </si>
  <si>
    <t>´42</t>
  </si>
  <si>
    <t>´43</t>
  </si>
  <si>
    <t>´44</t>
  </si>
  <si>
    <t>´45</t>
  </si>
  <si>
    <t>´46</t>
  </si>
  <si>
    <t>´47</t>
  </si>
  <si>
    <t>´48</t>
  </si>
  <si>
    <t>´49</t>
  </si>
  <si>
    <t>´50</t>
  </si>
  <si>
    <t>´51</t>
  </si>
  <si>
    <t>CONSERJE</t>
  </si>
  <si>
    <t>CHOFER</t>
  </si>
  <si>
    <t>SAQUERO</t>
  </si>
  <si>
    <t>IS/R              (Ley 11-92)     (1*)</t>
  </si>
  <si>
    <t>Seguro Sávica</t>
  </si>
  <si>
    <t>AYUDANTE DE CAMIÓN</t>
  </si>
  <si>
    <t>DEPARTAMENTO MÉDICO</t>
  </si>
  <si>
    <t>ANGELA MARÍA MAGDALENA ROJAS SUERO</t>
  </si>
  <si>
    <t>SECRETARIA LABORATORIO</t>
  </si>
  <si>
    <t>SANTA LEONIDA UBIERA DE OCA</t>
  </si>
  <si>
    <t>SUPERVISORA DE ALMACÉN</t>
  </si>
  <si>
    <t>HERMINIA MERCEDES HURTADO SURRATA</t>
  </si>
  <si>
    <t>EMPACADOR (A)</t>
  </si>
  <si>
    <t>SANDRA ZORRILLA MEJÍA DE PÉREZ</t>
  </si>
  <si>
    <t>AYUDANTE DE LIMPIEZA</t>
  </si>
  <si>
    <t>YSABEL REYES</t>
  </si>
  <si>
    <t>JUANA ISIDORA SENA</t>
  </si>
  <si>
    <t>ANTONIA ESCOTO</t>
  </si>
  <si>
    <t>MODESTO POZO FLORENTINO</t>
  </si>
  <si>
    <t>LUIS REYES</t>
  </si>
  <si>
    <t>ALTAGRACIA FERRERAS BATISTA</t>
  </si>
  <si>
    <t>CASILDA  RODRÍGUEZ PAULINO</t>
  </si>
  <si>
    <t xml:space="preserve">ALTAGRACIA CIPRIAN </t>
  </si>
  <si>
    <t>FRANCISCA MARINE ADAMES</t>
  </si>
  <si>
    <t>VIRGINIA PEÑA</t>
  </si>
  <si>
    <t>RAMONA ÁLVAREZ</t>
  </si>
  <si>
    <t>MARÍA MAGDALENA OGANDO</t>
  </si>
  <si>
    <t>MARÍA DE LOS ANGELES ESTRELLA REINA</t>
  </si>
  <si>
    <t>ALTAGRACIA  ROSARIO DE LOS SANTOS</t>
  </si>
  <si>
    <t>ROSA JULIA AYBAR AYBAR</t>
  </si>
  <si>
    <t>JUANA SOSA DURAN</t>
  </si>
  <si>
    <t>ESPERANZA CUEVAS</t>
  </si>
  <si>
    <t>DOMINGA FÉLIX</t>
  </si>
  <si>
    <t>MARGARITA  GÓMEZ  SANTANA</t>
  </si>
  <si>
    <t>ANA LOURDES CUSTODIO</t>
  </si>
  <si>
    <t>NATIVIDAD ALTAGRACIA JIMÉNEZ TERRERO</t>
  </si>
  <si>
    <t>DILIA  MARIANO GONZÁLEZ</t>
  </si>
  <si>
    <t>MARIA LUISA HERNÁNDEZ</t>
  </si>
  <si>
    <t>NILDA ALTAGRACIA VICTORINO</t>
  </si>
  <si>
    <t>CANDIDA ROMERO DE LEÓN</t>
  </si>
  <si>
    <t>JUANA RONDÓN</t>
  </si>
  <si>
    <t>ANGELINA ALT. HERNÁNDEZ HERNÁNDEZ</t>
  </si>
  <si>
    <t>EUFROSINA DE JESÚS</t>
  </si>
  <si>
    <t>AMPARO GUILLÉN</t>
  </si>
  <si>
    <t>OLGA LIDIA ROSARIO RODRÍGUEZ</t>
  </si>
  <si>
    <t>QUISQUEYA RODRÍGUEZ</t>
  </si>
  <si>
    <t>LIDIA TRINIDAD MATOS</t>
  </si>
  <si>
    <t>MARÍA RODRÍGUEZ TAVARES</t>
  </si>
  <si>
    <t>SUPERVISOR DE PRODUCCIÓN</t>
  </si>
  <si>
    <t>ANDRES ABREU RODRÍGUEZ</t>
  </si>
  <si>
    <t>AUXILIAR DE PRODUCCÓN</t>
  </si>
  <si>
    <t>MERCEDES AURELINA RODRÍGUEZ JAQUÉZ</t>
  </si>
  <si>
    <t>ESPERANZA JIMÉNEZ DE AQUINO</t>
  </si>
  <si>
    <t>FELICIANA GUERRERO</t>
  </si>
  <si>
    <t>CELIDONEO DE OLEO LAGARES</t>
  </si>
  <si>
    <t>LUCAS ANTONIO ABREU</t>
  </si>
  <si>
    <t>AUXILIAR DE TRANSPORTACIÓN</t>
  </si>
  <si>
    <t>PROSPERO PRESINAL SOLANO</t>
  </si>
  <si>
    <t>SOTERO FERNÁNDEZ POLANCO</t>
  </si>
  <si>
    <t>CANDIDO OGANDO DE LA ROSA</t>
  </si>
  <si>
    <t>RAMÍREZ VALLEJO</t>
  </si>
  <si>
    <t>ROSA ALTAGRACIA GARCIA  MELO</t>
  </si>
  <si>
    <t>EN TRAMITE</t>
  </si>
  <si>
    <t>ANA CARBAJAL BAUTISTA</t>
  </si>
  <si>
    <t>MAYRA VIOLETA DÍAZ</t>
  </si>
  <si>
    <t>DIVISION DE SERVICIOS GENERALES</t>
  </si>
  <si>
    <t>Nómina de Sueldos: Empleados En Tramite de Pension</t>
  </si>
  <si>
    <t>DIVISION DE EMPAQUE</t>
  </si>
  <si>
    <t>DIVSON DE TRANSPORTACIÓN</t>
  </si>
  <si>
    <t>MERCEDES REYES ESCOTO</t>
  </si>
  <si>
    <t>Correspondiente al mes de SEPTIEMBRE del año 2017</t>
  </si>
  <si>
    <t xml:space="preserve"> </t>
  </si>
  <si>
    <t>Plan de Asistencia Social de la Presidencia</t>
  </si>
  <si>
    <t>"Año del Desarrollo Agroforestal"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</si>
</sst>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_(* #,##0.00_);_(* \(#,##0.00\);_(* &quot;-&quot;??_);_(@_)"/>
    <numFmt numFmtId="166" formatCode="#,##0.0"/>
    <numFmt numFmtId="167" formatCode="\200\-0\1\-000\-000000\-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0"/>
      <name val="Arial Narrow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8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2" fillId="0" borderId="0"/>
    <xf numFmtId="16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8" fillId="0" borderId="0"/>
    <xf numFmtId="0" fontId="8" fillId="0" borderId="0"/>
    <xf numFmtId="0" fontId="5" fillId="0" borderId="0"/>
    <xf numFmtId="0" fontId="8" fillId="0" borderId="0"/>
    <xf numFmtId="165" fontId="5" fillId="0" borderId="0" applyFont="0" applyFill="0" applyBorder="0" applyAlignment="0" applyProtection="0"/>
    <xf numFmtId="0" fontId="8" fillId="0" borderId="0"/>
    <xf numFmtId="0" fontId="5" fillId="0" borderId="0"/>
  </cellStyleXfs>
  <cellXfs count="54">
    <xf numFmtId="0" fontId="0" fillId="0" borderId="0" xfId="0"/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2" fillId="3" borderId="15" xfId="0" applyFont="1" applyFill="1" applyBorder="1"/>
    <xf numFmtId="0" fontId="12" fillId="3" borderId="15" xfId="0" applyFont="1" applyFill="1" applyBorder="1" applyAlignment="1">
      <alignment horizontal="center"/>
    </xf>
    <xf numFmtId="0" fontId="12" fillId="5" borderId="15" xfId="9" applyFont="1" applyFill="1" applyBorder="1" applyAlignment="1">
      <alignment wrapText="1"/>
    </xf>
    <xf numFmtId="0" fontId="14" fillId="5" borderId="15" xfId="9" applyFont="1" applyFill="1" applyBorder="1" applyAlignment="1">
      <alignment wrapText="1"/>
    </xf>
    <xf numFmtId="165" fontId="12" fillId="3" borderId="15" xfId="2" applyFont="1" applyFill="1" applyBorder="1" applyAlignment="1">
      <alignment horizontal="center"/>
    </xf>
    <xf numFmtId="0" fontId="12" fillId="3" borderId="15" xfId="0" applyFont="1" applyFill="1" applyBorder="1" applyAlignment="1">
      <alignment horizontal="left"/>
    </xf>
    <xf numFmtId="0" fontId="4" fillId="3" borderId="0" xfId="0" applyFont="1" applyFill="1" applyAlignment="1">
      <alignment horizontal="center" vertical="center"/>
    </xf>
    <xf numFmtId="0" fontId="11" fillId="3" borderId="0" xfId="0" applyFont="1" applyFill="1" applyBorder="1" applyAlignment="1">
      <alignment horizontal="center"/>
    </xf>
    <xf numFmtId="165" fontId="16" fillId="0" borderId="0" xfId="0" applyNumberFormat="1" applyFont="1"/>
    <xf numFmtId="14" fontId="12" fillId="3" borderId="15" xfId="0" applyNumberFormat="1" applyFont="1" applyFill="1" applyBorder="1" applyAlignment="1">
      <alignment horizontal="center"/>
    </xf>
    <xf numFmtId="167" fontId="12" fillId="3" borderId="15" xfId="0" applyNumberFormat="1" applyFont="1" applyFill="1" applyBorder="1" applyAlignment="1">
      <alignment horizontal="center"/>
    </xf>
    <xf numFmtId="0" fontId="17" fillId="3" borderId="15" xfId="0" applyFont="1" applyFill="1" applyBorder="1" applyAlignment="1">
      <alignment horizontal="center"/>
    </xf>
    <xf numFmtId="0" fontId="15" fillId="0" borderId="0" xfId="0" applyFont="1"/>
    <xf numFmtId="165" fontId="3" fillId="0" borderId="0" xfId="0" applyNumberFormat="1" applyFont="1"/>
    <xf numFmtId="0" fontId="17" fillId="0" borderId="15" xfId="0" applyFont="1" applyBorder="1" applyAlignment="1">
      <alignment horizontal="center"/>
    </xf>
    <xf numFmtId="165" fontId="12" fillId="3" borderId="15" xfId="2" applyFont="1" applyFill="1" applyBorder="1" applyAlignment="1"/>
    <xf numFmtId="3" fontId="12" fillId="3" borderId="15" xfId="0" applyNumberFormat="1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wrapText="1"/>
    </xf>
    <xf numFmtId="0" fontId="14" fillId="3" borderId="15" xfId="0" applyFont="1" applyFill="1" applyBorder="1" applyAlignment="1">
      <alignment wrapText="1"/>
    </xf>
    <xf numFmtId="0" fontId="13" fillId="0" borderId="15" xfId="0" applyFont="1" applyBorder="1" applyAlignment="1">
      <alignment horizontal="center"/>
    </xf>
    <xf numFmtId="4" fontId="13" fillId="0" borderId="15" xfId="0" applyNumberFormat="1" applyFont="1" applyBorder="1" applyAlignment="1">
      <alignment horizontal="center"/>
    </xf>
    <xf numFmtId="166" fontId="13" fillId="0" borderId="15" xfId="0" applyNumberFormat="1" applyFont="1" applyBorder="1" applyAlignment="1">
      <alignment horizontal="center"/>
    </xf>
    <xf numFmtId="0" fontId="10" fillId="4" borderId="0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4" fontId="13" fillId="3" borderId="15" xfId="0" applyNumberFormat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</cellXfs>
  <cellStyles count="24">
    <cellStyle name="Millares 2" xfId="2"/>
    <cellStyle name="Millares 3" xfId="5"/>
    <cellStyle name="Millares 4" xfId="16"/>
    <cellStyle name="Millares 5" xfId="14"/>
    <cellStyle name="Millares 6" xfId="21"/>
    <cellStyle name="Normal" xfId="0" builtinId="0"/>
    <cellStyle name="Normal 10" xfId="13"/>
    <cellStyle name="Normal 11" xfId="18"/>
    <cellStyle name="Normal 12" xfId="17"/>
    <cellStyle name="Normal 13" xfId="19"/>
    <cellStyle name="Normal 14" xfId="20"/>
    <cellStyle name="Normal 15" xfId="22"/>
    <cellStyle name="Normal 2" xfId="3"/>
    <cellStyle name="Normal 2 2" xfId="23"/>
    <cellStyle name="Normal 3" xfId="1"/>
    <cellStyle name="Normal 3 2" xfId="6"/>
    <cellStyle name="Normal 4" xfId="7"/>
    <cellStyle name="Normal 5" xfId="8"/>
    <cellStyle name="Normal 6" xfId="10"/>
    <cellStyle name="Normal 7" xfId="11"/>
    <cellStyle name="Normal 8" xfId="12"/>
    <cellStyle name="Normal 9" xfId="15"/>
    <cellStyle name="Normal_Hoja1" xfId="9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419101</xdr:colOff>
      <xdr:row>2</xdr:row>
      <xdr:rowOff>0</xdr:rowOff>
    </xdr:from>
    <xdr:to>
      <xdr:col>8</xdr:col>
      <xdr:colOff>447675</xdr:colOff>
      <xdr:row>5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7901" y="381000"/>
          <a:ext cx="790574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9"/>
  <sheetViews>
    <sheetView tabSelected="1" topLeftCell="E1" workbookViewId="0">
      <selection activeCell="O10" sqref="O10"/>
    </sheetView>
  </sheetViews>
  <sheetFormatPr baseColWidth="10" defaultRowHeight="15" x14ac:dyDescent="0.25"/>
  <cols>
    <col min="1" max="1" width="6.42578125" customWidth="1"/>
    <col min="2" max="2" width="33.85546875" customWidth="1"/>
    <col min="3" max="3" width="35.7109375" customWidth="1"/>
    <col min="4" max="4" width="26.5703125" customWidth="1"/>
    <col min="5" max="5" width="13.5703125" customWidth="1"/>
    <col min="6" max="6" width="14.140625" customWidth="1"/>
    <col min="7" max="7" width="11.42578125" customWidth="1"/>
    <col min="14" max="14" width="16.85546875" customWidth="1"/>
    <col min="16" max="16" width="13.140625" customWidth="1"/>
  </cols>
  <sheetData>
    <row r="2" spans="1:2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1" ht="18" x14ac:dyDescent="0.25">
      <c r="A4" s="1"/>
      <c r="B4" s="1"/>
      <c r="C4" s="1"/>
      <c r="D4" s="1"/>
      <c r="E4" s="1"/>
      <c r="F4" s="1"/>
      <c r="G4" s="2" t="s">
        <v>143</v>
      </c>
      <c r="H4" s="2"/>
      <c r="I4" s="3"/>
      <c r="J4" s="1"/>
      <c r="K4" s="1"/>
      <c r="L4" s="1"/>
      <c r="M4" s="1"/>
      <c r="N4" s="1"/>
      <c r="O4" s="1"/>
      <c r="P4" s="1"/>
      <c r="Q4" s="1"/>
      <c r="R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1" ht="19.5" x14ac:dyDescent="0.25">
      <c r="A7" s="33" t="s">
        <v>144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18.75" x14ac:dyDescent="0.25">
      <c r="A8" s="34" t="s">
        <v>145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ht="18" x14ac:dyDescent="0.25">
      <c r="A9" s="35" t="s">
        <v>138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21" ht="18" x14ac:dyDescent="0.25">
      <c r="A10" s="12"/>
      <c r="B10" s="12"/>
      <c r="C10" s="12"/>
      <c r="D10" s="12"/>
      <c r="E10" s="12"/>
      <c r="F10" s="12"/>
      <c r="G10" s="12"/>
      <c r="H10" s="12" t="s">
        <v>142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21" ht="15.7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21" ht="16.5" x14ac:dyDescent="0.25">
      <c r="A12" s="36" t="s">
        <v>0</v>
      </c>
      <c r="B12" s="38" t="s">
        <v>1</v>
      </c>
      <c r="C12" s="4"/>
      <c r="D12" s="4"/>
      <c r="E12" s="4"/>
      <c r="F12" s="40" t="s">
        <v>2</v>
      </c>
      <c r="G12" s="42" t="s">
        <v>75</v>
      </c>
      <c r="H12" s="42" t="s">
        <v>76</v>
      </c>
      <c r="I12" s="44" t="s">
        <v>3</v>
      </c>
      <c r="J12" s="44"/>
      <c r="K12" s="44"/>
      <c r="L12" s="44"/>
      <c r="M12" s="44"/>
      <c r="N12" s="44"/>
      <c r="O12" s="45"/>
      <c r="P12" s="46" t="s">
        <v>4</v>
      </c>
      <c r="Q12" s="47"/>
      <c r="R12" s="36" t="s">
        <v>5</v>
      </c>
      <c r="S12" s="36" t="s">
        <v>6</v>
      </c>
    </row>
    <row r="13" spans="1:21" ht="16.5" x14ac:dyDescent="0.25">
      <c r="A13" s="37"/>
      <c r="B13" s="39"/>
      <c r="C13" s="5" t="s">
        <v>7</v>
      </c>
      <c r="D13" s="5" t="s">
        <v>8</v>
      </c>
      <c r="E13" s="5" t="s">
        <v>9</v>
      </c>
      <c r="F13" s="41"/>
      <c r="G13" s="43"/>
      <c r="H13" s="43"/>
      <c r="I13" s="48" t="s">
        <v>10</v>
      </c>
      <c r="J13" s="48"/>
      <c r="K13" s="43" t="s">
        <v>11</v>
      </c>
      <c r="L13" s="49" t="s">
        <v>12</v>
      </c>
      <c r="M13" s="48"/>
      <c r="N13" s="50" t="s">
        <v>13</v>
      </c>
      <c r="O13" s="51" t="s">
        <v>14</v>
      </c>
      <c r="P13" s="52" t="s">
        <v>15</v>
      </c>
      <c r="Q13" s="31" t="s">
        <v>16</v>
      </c>
      <c r="R13" s="37"/>
      <c r="S13" s="37"/>
    </row>
    <row r="14" spans="1:21" ht="49.5" x14ac:dyDescent="0.25">
      <c r="A14" s="37"/>
      <c r="B14" s="39"/>
      <c r="C14" s="5"/>
      <c r="D14" s="5"/>
      <c r="E14" s="5"/>
      <c r="F14" s="41"/>
      <c r="G14" s="43"/>
      <c r="H14" s="43"/>
      <c r="I14" s="28" t="s">
        <v>17</v>
      </c>
      <c r="J14" s="29" t="s">
        <v>18</v>
      </c>
      <c r="K14" s="43"/>
      <c r="L14" s="28" t="s">
        <v>19</v>
      </c>
      <c r="M14" s="29" t="s">
        <v>20</v>
      </c>
      <c r="N14" s="43"/>
      <c r="O14" s="51"/>
      <c r="P14" s="53"/>
      <c r="Q14" s="32"/>
      <c r="R14" s="37"/>
      <c r="S14" s="37"/>
    </row>
    <row r="15" spans="1:21" x14ac:dyDescent="0.25">
      <c r="A15" s="7" t="s">
        <v>21</v>
      </c>
      <c r="B15" s="6" t="s">
        <v>101</v>
      </c>
      <c r="C15" s="20" t="s">
        <v>137</v>
      </c>
      <c r="D15" s="10" t="s">
        <v>72</v>
      </c>
      <c r="E15" s="25" t="s">
        <v>134</v>
      </c>
      <c r="F15" s="21">
        <v>5232.5</v>
      </c>
      <c r="G15" s="15"/>
      <c r="H15" s="26">
        <v>25</v>
      </c>
      <c r="I15" s="26">
        <f t="shared" ref="I15:I65" si="0">F15*2.87%</f>
        <v>150.17275000000001</v>
      </c>
      <c r="J15" s="26">
        <f t="shared" ref="J15:J65" si="1">F15*7.1%</f>
        <v>371.50749999999999</v>
      </c>
      <c r="K15" s="26">
        <f t="shared" ref="K15:K65" si="2">F15*1.3%</f>
        <v>68.022500000000008</v>
      </c>
      <c r="L15" s="26">
        <f t="shared" ref="L15:L65" si="3">F15*3.04%</f>
        <v>159.06800000000001</v>
      </c>
      <c r="M15" s="26">
        <f t="shared" ref="M15:M65" si="4">F15*7.9%</f>
        <v>413.36750000000001</v>
      </c>
      <c r="N15" s="26">
        <v>0</v>
      </c>
      <c r="O15" s="27">
        <f t="shared" ref="O15:O65" si="5">I15+J15+M15</f>
        <v>935.04774999999995</v>
      </c>
      <c r="P15" s="26">
        <f t="shared" ref="P15:P65" si="6">I15+L15+H15</f>
        <v>334.24075000000005</v>
      </c>
      <c r="Q15" s="27">
        <f t="shared" ref="Q15:Q65" si="7">O15+P15</f>
        <v>1269.2885000000001</v>
      </c>
      <c r="R15" s="30">
        <f t="shared" ref="R15:R65" si="8">F15-P15</f>
        <v>4898.2592500000001</v>
      </c>
      <c r="S15" s="22">
        <v>113</v>
      </c>
    </row>
    <row r="16" spans="1:21" x14ac:dyDescent="0.25">
      <c r="A16" s="7" t="s">
        <v>22</v>
      </c>
      <c r="B16" s="6" t="s">
        <v>102</v>
      </c>
      <c r="C16" s="20" t="s">
        <v>137</v>
      </c>
      <c r="D16" s="10" t="s">
        <v>72</v>
      </c>
      <c r="E16" s="25" t="s">
        <v>134</v>
      </c>
      <c r="F16" s="21">
        <v>7000</v>
      </c>
      <c r="G16" s="15"/>
      <c r="H16" s="26">
        <v>25</v>
      </c>
      <c r="I16" s="26">
        <f t="shared" si="0"/>
        <v>200.9</v>
      </c>
      <c r="J16" s="26">
        <f t="shared" si="1"/>
        <v>496.99999999999994</v>
      </c>
      <c r="K16" s="26">
        <f t="shared" si="2"/>
        <v>91.000000000000014</v>
      </c>
      <c r="L16" s="26">
        <f t="shared" si="3"/>
        <v>212.8</v>
      </c>
      <c r="M16" s="26">
        <f t="shared" si="4"/>
        <v>553</v>
      </c>
      <c r="N16" s="26">
        <v>0</v>
      </c>
      <c r="O16" s="27">
        <f t="shared" si="5"/>
        <v>1250.9000000000001</v>
      </c>
      <c r="P16" s="26">
        <f t="shared" si="6"/>
        <v>438.70000000000005</v>
      </c>
      <c r="Q16" s="27">
        <f t="shared" si="7"/>
        <v>1689.6000000000001</v>
      </c>
      <c r="R16" s="30">
        <f t="shared" si="8"/>
        <v>6561.3</v>
      </c>
      <c r="S16" s="22">
        <v>113</v>
      </c>
    </row>
    <row r="17" spans="1:19" x14ac:dyDescent="0.25">
      <c r="A17" s="7" t="s">
        <v>23</v>
      </c>
      <c r="B17" s="6" t="s">
        <v>103</v>
      </c>
      <c r="C17" s="20" t="s">
        <v>137</v>
      </c>
      <c r="D17" s="10" t="s">
        <v>72</v>
      </c>
      <c r="E17" s="25" t="s">
        <v>134</v>
      </c>
      <c r="F17" s="10">
        <v>5980</v>
      </c>
      <c r="G17" s="15"/>
      <c r="H17" s="26">
        <v>25</v>
      </c>
      <c r="I17" s="26">
        <f t="shared" si="0"/>
        <v>171.626</v>
      </c>
      <c r="J17" s="26">
        <f t="shared" si="1"/>
        <v>424.58</v>
      </c>
      <c r="K17" s="26">
        <f t="shared" si="2"/>
        <v>77.740000000000009</v>
      </c>
      <c r="L17" s="26">
        <f t="shared" si="3"/>
        <v>181.792</v>
      </c>
      <c r="M17" s="26">
        <f t="shared" si="4"/>
        <v>472.42</v>
      </c>
      <c r="N17" s="26">
        <v>0</v>
      </c>
      <c r="O17" s="27">
        <f t="shared" si="5"/>
        <v>1068.626</v>
      </c>
      <c r="P17" s="26">
        <f t="shared" si="6"/>
        <v>378.41800000000001</v>
      </c>
      <c r="Q17" s="27">
        <f t="shared" si="7"/>
        <v>1447.0439999999999</v>
      </c>
      <c r="R17" s="30">
        <f t="shared" si="8"/>
        <v>5601.5820000000003</v>
      </c>
      <c r="S17" s="22">
        <v>113</v>
      </c>
    </row>
    <row r="18" spans="1:19" x14ac:dyDescent="0.25">
      <c r="A18" s="7" t="s">
        <v>24</v>
      </c>
      <c r="B18" s="6" t="s">
        <v>104</v>
      </c>
      <c r="C18" s="20" t="s">
        <v>137</v>
      </c>
      <c r="D18" s="10" t="s">
        <v>72</v>
      </c>
      <c r="E18" s="25" t="s">
        <v>134</v>
      </c>
      <c r="F18" s="21">
        <v>7000</v>
      </c>
      <c r="G18" s="7"/>
      <c r="H18" s="26">
        <v>25</v>
      </c>
      <c r="I18" s="26">
        <f t="shared" si="0"/>
        <v>200.9</v>
      </c>
      <c r="J18" s="26">
        <f t="shared" si="1"/>
        <v>496.99999999999994</v>
      </c>
      <c r="K18" s="26">
        <f t="shared" si="2"/>
        <v>91.000000000000014</v>
      </c>
      <c r="L18" s="26">
        <f t="shared" si="3"/>
        <v>212.8</v>
      </c>
      <c r="M18" s="26">
        <f t="shared" si="4"/>
        <v>553</v>
      </c>
      <c r="N18" s="26">
        <v>0</v>
      </c>
      <c r="O18" s="27">
        <f t="shared" si="5"/>
        <v>1250.9000000000001</v>
      </c>
      <c r="P18" s="26">
        <f t="shared" si="6"/>
        <v>438.70000000000005</v>
      </c>
      <c r="Q18" s="27">
        <f t="shared" si="7"/>
        <v>1689.6000000000001</v>
      </c>
      <c r="R18" s="30">
        <f t="shared" si="8"/>
        <v>6561.3</v>
      </c>
      <c r="S18" s="22">
        <v>113</v>
      </c>
    </row>
    <row r="19" spans="1:19" x14ac:dyDescent="0.25">
      <c r="A19" s="7" t="s">
        <v>25</v>
      </c>
      <c r="B19" s="6" t="s">
        <v>126</v>
      </c>
      <c r="C19" s="17" t="s">
        <v>140</v>
      </c>
      <c r="D19" s="10" t="s">
        <v>73</v>
      </c>
      <c r="E19" s="25" t="s">
        <v>134</v>
      </c>
      <c r="F19" s="10">
        <v>11500</v>
      </c>
      <c r="G19" s="15"/>
      <c r="H19" s="26">
        <v>25</v>
      </c>
      <c r="I19" s="26">
        <f t="shared" si="0"/>
        <v>330.05</v>
      </c>
      <c r="J19" s="26">
        <f t="shared" si="1"/>
        <v>816.49999999999989</v>
      </c>
      <c r="K19" s="26">
        <f t="shared" si="2"/>
        <v>149.5</v>
      </c>
      <c r="L19" s="26">
        <f t="shared" si="3"/>
        <v>349.6</v>
      </c>
      <c r="M19" s="26">
        <f t="shared" si="4"/>
        <v>908.5</v>
      </c>
      <c r="N19" s="26">
        <v>0</v>
      </c>
      <c r="O19" s="27">
        <f t="shared" si="5"/>
        <v>2055.0500000000002</v>
      </c>
      <c r="P19" s="26">
        <f t="shared" si="6"/>
        <v>704.65000000000009</v>
      </c>
      <c r="Q19" s="27">
        <f t="shared" si="7"/>
        <v>2759.7000000000003</v>
      </c>
      <c r="R19" s="30">
        <f t="shared" si="8"/>
        <v>10795.35</v>
      </c>
      <c r="S19" s="22">
        <v>113</v>
      </c>
    </row>
    <row r="20" spans="1:19" x14ac:dyDescent="0.25">
      <c r="A20" s="7" t="s">
        <v>26</v>
      </c>
      <c r="B20" s="6" t="s">
        <v>127</v>
      </c>
      <c r="C20" s="17" t="s">
        <v>140</v>
      </c>
      <c r="D20" s="10" t="s">
        <v>128</v>
      </c>
      <c r="E20" s="25" t="s">
        <v>134</v>
      </c>
      <c r="F20" s="21">
        <v>5980</v>
      </c>
      <c r="G20" s="15"/>
      <c r="H20" s="26">
        <v>25</v>
      </c>
      <c r="I20" s="26">
        <f t="shared" si="0"/>
        <v>171.626</v>
      </c>
      <c r="J20" s="26">
        <f t="shared" si="1"/>
        <v>424.58</v>
      </c>
      <c r="K20" s="26">
        <f t="shared" si="2"/>
        <v>77.740000000000009</v>
      </c>
      <c r="L20" s="26">
        <f t="shared" si="3"/>
        <v>181.792</v>
      </c>
      <c r="M20" s="26">
        <f t="shared" si="4"/>
        <v>472.42</v>
      </c>
      <c r="N20" s="26">
        <v>0</v>
      </c>
      <c r="O20" s="27">
        <f t="shared" si="5"/>
        <v>1068.626</v>
      </c>
      <c r="P20" s="26">
        <f t="shared" si="6"/>
        <v>378.41800000000001</v>
      </c>
      <c r="Q20" s="27">
        <f t="shared" si="7"/>
        <v>1447.0439999999999</v>
      </c>
      <c r="R20" s="30">
        <f t="shared" si="8"/>
        <v>5601.5820000000003</v>
      </c>
      <c r="S20" s="22">
        <v>113</v>
      </c>
    </row>
    <row r="21" spans="1:19" x14ac:dyDescent="0.25">
      <c r="A21" s="7" t="s">
        <v>27</v>
      </c>
      <c r="B21" s="6" t="s">
        <v>129</v>
      </c>
      <c r="C21" s="17" t="s">
        <v>140</v>
      </c>
      <c r="D21" s="10" t="s">
        <v>77</v>
      </c>
      <c r="E21" s="25" t="s">
        <v>134</v>
      </c>
      <c r="F21" s="10">
        <v>7000</v>
      </c>
      <c r="G21" s="15"/>
      <c r="H21" s="26">
        <v>25</v>
      </c>
      <c r="I21" s="26">
        <f t="shared" si="0"/>
        <v>200.9</v>
      </c>
      <c r="J21" s="26">
        <f t="shared" si="1"/>
        <v>496.99999999999994</v>
      </c>
      <c r="K21" s="26">
        <f t="shared" si="2"/>
        <v>91.000000000000014</v>
      </c>
      <c r="L21" s="26">
        <f t="shared" si="3"/>
        <v>212.8</v>
      </c>
      <c r="M21" s="26">
        <f t="shared" si="4"/>
        <v>553</v>
      </c>
      <c r="N21" s="26">
        <v>0</v>
      </c>
      <c r="O21" s="27">
        <f t="shared" si="5"/>
        <v>1250.9000000000001</v>
      </c>
      <c r="P21" s="26">
        <f t="shared" si="6"/>
        <v>438.70000000000005</v>
      </c>
      <c r="Q21" s="27">
        <f t="shared" si="7"/>
        <v>1689.6000000000001</v>
      </c>
      <c r="R21" s="30">
        <f t="shared" si="8"/>
        <v>6561.3</v>
      </c>
      <c r="S21" s="22">
        <v>113</v>
      </c>
    </row>
    <row r="22" spans="1:19" x14ac:dyDescent="0.25">
      <c r="A22" s="7" t="s">
        <v>28</v>
      </c>
      <c r="B22" s="6" t="s">
        <v>130</v>
      </c>
      <c r="C22" s="17" t="s">
        <v>140</v>
      </c>
      <c r="D22" s="10" t="s">
        <v>77</v>
      </c>
      <c r="E22" s="25" t="s">
        <v>134</v>
      </c>
      <c r="F22" s="10">
        <v>7000</v>
      </c>
      <c r="G22" s="15"/>
      <c r="H22" s="26">
        <v>25</v>
      </c>
      <c r="I22" s="26">
        <f t="shared" si="0"/>
        <v>200.9</v>
      </c>
      <c r="J22" s="26">
        <f t="shared" si="1"/>
        <v>496.99999999999994</v>
      </c>
      <c r="K22" s="26">
        <f t="shared" si="2"/>
        <v>91.000000000000014</v>
      </c>
      <c r="L22" s="26">
        <f t="shared" si="3"/>
        <v>212.8</v>
      </c>
      <c r="M22" s="26">
        <f t="shared" si="4"/>
        <v>553</v>
      </c>
      <c r="N22" s="26">
        <v>0</v>
      </c>
      <c r="O22" s="27">
        <f t="shared" si="5"/>
        <v>1250.9000000000001</v>
      </c>
      <c r="P22" s="26">
        <f t="shared" si="6"/>
        <v>438.70000000000005</v>
      </c>
      <c r="Q22" s="27">
        <f t="shared" si="7"/>
        <v>1689.6000000000001</v>
      </c>
      <c r="R22" s="30">
        <f t="shared" si="8"/>
        <v>6561.3</v>
      </c>
      <c r="S22" s="22">
        <v>113</v>
      </c>
    </row>
    <row r="23" spans="1:19" x14ac:dyDescent="0.25">
      <c r="A23" s="7" t="s">
        <v>29</v>
      </c>
      <c r="B23" s="6" t="s">
        <v>131</v>
      </c>
      <c r="C23" s="17" t="s">
        <v>140</v>
      </c>
      <c r="D23" s="10" t="s">
        <v>77</v>
      </c>
      <c r="E23" s="25" t="s">
        <v>134</v>
      </c>
      <c r="F23" s="21">
        <v>8912.5</v>
      </c>
      <c r="G23" s="15"/>
      <c r="H23" s="26">
        <v>25</v>
      </c>
      <c r="I23" s="26">
        <f t="shared" si="0"/>
        <v>255.78874999999999</v>
      </c>
      <c r="J23" s="26">
        <f t="shared" si="1"/>
        <v>632.78749999999991</v>
      </c>
      <c r="K23" s="26">
        <f t="shared" si="2"/>
        <v>115.86250000000001</v>
      </c>
      <c r="L23" s="26">
        <f t="shared" si="3"/>
        <v>270.94</v>
      </c>
      <c r="M23" s="26">
        <f t="shared" si="4"/>
        <v>704.08749999999998</v>
      </c>
      <c r="N23" s="26">
        <v>0</v>
      </c>
      <c r="O23" s="27">
        <f t="shared" si="5"/>
        <v>1592.6637499999997</v>
      </c>
      <c r="P23" s="26">
        <f t="shared" si="6"/>
        <v>551.72874999999999</v>
      </c>
      <c r="Q23" s="27">
        <f t="shared" si="7"/>
        <v>2144.3924999999999</v>
      </c>
      <c r="R23" s="30">
        <f t="shared" si="8"/>
        <v>8360.7712499999998</v>
      </c>
      <c r="S23" s="22">
        <v>113</v>
      </c>
    </row>
    <row r="24" spans="1:19" x14ac:dyDescent="0.25">
      <c r="A24" s="7" t="s">
        <v>30</v>
      </c>
      <c r="B24" s="6" t="s">
        <v>132</v>
      </c>
      <c r="C24" s="17" t="s">
        <v>140</v>
      </c>
      <c r="D24" s="10" t="s">
        <v>77</v>
      </c>
      <c r="E24" s="25" t="s">
        <v>134</v>
      </c>
      <c r="F24" s="21">
        <v>7000</v>
      </c>
      <c r="G24" s="15"/>
      <c r="H24" s="26">
        <v>25</v>
      </c>
      <c r="I24" s="26">
        <f t="shared" si="0"/>
        <v>200.9</v>
      </c>
      <c r="J24" s="26">
        <f t="shared" si="1"/>
        <v>496.99999999999994</v>
      </c>
      <c r="K24" s="26">
        <f t="shared" si="2"/>
        <v>91.000000000000014</v>
      </c>
      <c r="L24" s="26">
        <f t="shared" si="3"/>
        <v>212.8</v>
      </c>
      <c r="M24" s="26">
        <f t="shared" si="4"/>
        <v>553</v>
      </c>
      <c r="N24" s="26">
        <v>0</v>
      </c>
      <c r="O24" s="27">
        <f t="shared" si="5"/>
        <v>1250.9000000000001</v>
      </c>
      <c r="P24" s="26">
        <f t="shared" si="6"/>
        <v>438.70000000000005</v>
      </c>
      <c r="Q24" s="27">
        <f t="shared" si="7"/>
        <v>1689.6000000000001</v>
      </c>
      <c r="R24" s="30">
        <f t="shared" si="8"/>
        <v>6561.3</v>
      </c>
      <c r="S24" s="22">
        <v>113</v>
      </c>
    </row>
    <row r="25" spans="1:19" x14ac:dyDescent="0.25">
      <c r="A25" s="7" t="s">
        <v>31</v>
      </c>
      <c r="B25" s="8" t="s">
        <v>105</v>
      </c>
      <c r="C25" s="17" t="s">
        <v>139</v>
      </c>
      <c r="D25" s="10" t="s">
        <v>84</v>
      </c>
      <c r="E25" s="25" t="s">
        <v>134</v>
      </c>
      <c r="F25" s="10">
        <v>7000</v>
      </c>
      <c r="G25" s="15"/>
      <c r="H25" s="26">
        <v>25</v>
      </c>
      <c r="I25" s="26">
        <f t="shared" si="0"/>
        <v>200.9</v>
      </c>
      <c r="J25" s="26">
        <f t="shared" si="1"/>
        <v>496.99999999999994</v>
      </c>
      <c r="K25" s="26">
        <f t="shared" si="2"/>
        <v>91.000000000000014</v>
      </c>
      <c r="L25" s="26">
        <f t="shared" si="3"/>
        <v>212.8</v>
      </c>
      <c r="M25" s="26">
        <f t="shared" si="4"/>
        <v>553</v>
      </c>
      <c r="N25" s="26">
        <v>0</v>
      </c>
      <c r="O25" s="27">
        <f t="shared" si="5"/>
        <v>1250.9000000000001</v>
      </c>
      <c r="P25" s="26">
        <f t="shared" si="6"/>
        <v>438.70000000000005</v>
      </c>
      <c r="Q25" s="27">
        <f t="shared" si="7"/>
        <v>1689.6000000000001</v>
      </c>
      <c r="R25" s="30">
        <f t="shared" si="8"/>
        <v>6561.3</v>
      </c>
      <c r="S25" s="22">
        <v>113</v>
      </c>
    </row>
    <row r="26" spans="1:19" x14ac:dyDescent="0.25">
      <c r="A26" s="7" t="s">
        <v>32</v>
      </c>
      <c r="B26" s="6" t="s">
        <v>106</v>
      </c>
      <c r="C26" s="17" t="s">
        <v>139</v>
      </c>
      <c r="D26" s="10" t="s">
        <v>84</v>
      </c>
      <c r="E26" s="25" t="s">
        <v>134</v>
      </c>
      <c r="F26" s="10">
        <v>7000</v>
      </c>
      <c r="G26" s="15"/>
      <c r="H26" s="26">
        <v>25</v>
      </c>
      <c r="I26" s="26">
        <f t="shared" si="0"/>
        <v>200.9</v>
      </c>
      <c r="J26" s="26">
        <f t="shared" si="1"/>
        <v>496.99999999999994</v>
      </c>
      <c r="K26" s="26">
        <f t="shared" si="2"/>
        <v>91.000000000000014</v>
      </c>
      <c r="L26" s="26">
        <f t="shared" si="3"/>
        <v>212.8</v>
      </c>
      <c r="M26" s="26">
        <f t="shared" si="4"/>
        <v>553</v>
      </c>
      <c r="N26" s="26">
        <v>0</v>
      </c>
      <c r="O26" s="27">
        <f t="shared" si="5"/>
        <v>1250.9000000000001</v>
      </c>
      <c r="P26" s="26">
        <f t="shared" si="6"/>
        <v>438.70000000000005</v>
      </c>
      <c r="Q26" s="27">
        <f t="shared" si="7"/>
        <v>1689.6000000000001</v>
      </c>
      <c r="R26" s="30">
        <f t="shared" si="8"/>
        <v>6561.3</v>
      </c>
      <c r="S26" s="22">
        <v>113</v>
      </c>
    </row>
    <row r="27" spans="1:19" x14ac:dyDescent="0.25">
      <c r="A27" s="7" t="s">
        <v>33</v>
      </c>
      <c r="B27" s="6" t="s">
        <v>107</v>
      </c>
      <c r="C27" s="17" t="s">
        <v>139</v>
      </c>
      <c r="D27" s="10" t="s">
        <v>84</v>
      </c>
      <c r="E27" s="25" t="s">
        <v>134</v>
      </c>
      <c r="F27" s="10">
        <v>5980</v>
      </c>
      <c r="G27" s="15"/>
      <c r="H27" s="26">
        <v>25</v>
      </c>
      <c r="I27" s="26">
        <f t="shared" si="0"/>
        <v>171.626</v>
      </c>
      <c r="J27" s="26">
        <f t="shared" si="1"/>
        <v>424.58</v>
      </c>
      <c r="K27" s="26">
        <f t="shared" si="2"/>
        <v>77.740000000000009</v>
      </c>
      <c r="L27" s="26">
        <f t="shared" si="3"/>
        <v>181.792</v>
      </c>
      <c r="M27" s="26">
        <f t="shared" si="4"/>
        <v>472.42</v>
      </c>
      <c r="N27" s="26">
        <v>0</v>
      </c>
      <c r="O27" s="27">
        <f t="shared" si="5"/>
        <v>1068.626</v>
      </c>
      <c r="P27" s="26">
        <f t="shared" si="6"/>
        <v>378.41800000000001</v>
      </c>
      <c r="Q27" s="27">
        <f t="shared" si="7"/>
        <v>1447.0439999999999</v>
      </c>
      <c r="R27" s="30">
        <f t="shared" si="8"/>
        <v>5601.5820000000003</v>
      </c>
      <c r="S27" s="22">
        <v>113</v>
      </c>
    </row>
    <row r="28" spans="1:19" x14ac:dyDescent="0.25">
      <c r="A28" s="7" t="s">
        <v>34</v>
      </c>
      <c r="B28" s="6" t="s">
        <v>108</v>
      </c>
      <c r="C28" s="17" t="s">
        <v>139</v>
      </c>
      <c r="D28" s="10" t="s">
        <v>84</v>
      </c>
      <c r="E28" s="25" t="s">
        <v>134</v>
      </c>
      <c r="F28" s="21">
        <v>7000</v>
      </c>
      <c r="G28" s="15"/>
      <c r="H28" s="26">
        <v>25</v>
      </c>
      <c r="I28" s="26">
        <f t="shared" si="0"/>
        <v>200.9</v>
      </c>
      <c r="J28" s="26">
        <f t="shared" si="1"/>
        <v>496.99999999999994</v>
      </c>
      <c r="K28" s="26">
        <f t="shared" si="2"/>
        <v>91.000000000000014</v>
      </c>
      <c r="L28" s="26">
        <f t="shared" si="3"/>
        <v>212.8</v>
      </c>
      <c r="M28" s="26">
        <f t="shared" si="4"/>
        <v>553</v>
      </c>
      <c r="N28" s="26">
        <v>0</v>
      </c>
      <c r="O28" s="27">
        <f t="shared" si="5"/>
        <v>1250.9000000000001</v>
      </c>
      <c r="P28" s="26">
        <f t="shared" si="6"/>
        <v>438.70000000000005</v>
      </c>
      <c r="Q28" s="27">
        <f t="shared" si="7"/>
        <v>1689.6000000000001</v>
      </c>
      <c r="R28" s="30">
        <f t="shared" si="8"/>
        <v>6561.3</v>
      </c>
      <c r="S28" s="22">
        <v>113</v>
      </c>
    </row>
    <row r="29" spans="1:19" x14ac:dyDescent="0.25">
      <c r="A29" s="7" t="s">
        <v>35</v>
      </c>
      <c r="B29" s="6" t="s">
        <v>109</v>
      </c>
      <c r="C29" s="17" t="s">
        <v>139</v>
      </c>
      <c r="D29" s="10" t="s">
        <v>84</v>
      </c>
      <c r="E29" s="25" t="s">
        <v>134</v>
      </c>
      <c r="F29" s="21">
        <v>7000</v>
      </c>
      <c r="G29" s="15"/>
      <c r="H29" s="26">
        <v>25</v>
      </c>
      <c r="I29" s="26">
        <f t="shared" si="0"/>
        <v>200.9</v>
      </c>
      <c r="J29" s="26">
        <f t="shared" si="1"/>
        <v>496.99999999999994</v>
      </c>
      <c r="K29" s="26">
        <f t="shared" si="2"/>
        <v>91.000000000000014</v>
      </c>
      <c r="L29" s="26">
        <f t="shared" si="3"/>
        <v>212.8</v>
      </c>
      <c r="M29" s="26">
        <f t="shared" si="4"/>
        <v>553</v>
      </c>
      <c r="N29" s="26">
        <v>0</v>
      </c>
      <c r="O29" s="27">
        <f t="shared" si="5"/>
        <v>1250.9000000000001</v>
      </c>
      <c r="P29" s="26">
        <f t="shared" si="6"/>
        <v>438.70000000000005</v>
      </c>
      <c r="Q29" s="27">
        <f t="shared" si="7"/>
        <v>1689.6000000000001</v>
      </c>
      <c r="R29" s="30">
        <f t="shared" si="8"/>
        <v>6561.3</v>
      </c>
      <c r="S29" s="22">
        <v>113</v>
      </c>
    </row>
    <row r="30" spans="1:19" x14ac:dyDescent="0.25">
      <c r="A30" s="7" t="s">
        <v>36</v>
      </c>
      <c r="B30" s="6" t="s">
        <v>110</v>
      </c>
      <c r="C30" s="17" t="s">
        <v>139</v>
      </c>
      <c r="D30" s="10" t="s">
        <v>84</v>
      </c>
      <c r="E30" s="25" t="s">
        <v>134</v>
      </c>
      <c r="F30" s="21">
        <v>7000</v>
      </c>
      <c r="G30" s="15"/>
      <c r="H30" s="26">
        <v>25</v>
      </c>
      <c r="I30" s="26">
        <f t="shared" si="0"/>
        <v>200.9</v>
      </c>
      <c r="J30" s="26">
        <f t="shared" si="1"/>
        <v>496.99999999999994</v>
      </c>
      <c r="K30" s="26">
        <f t="shared" si="2"/>
        <v>91.000000000000014</v>
      </c>
      <c r="L30" s="26">
        <f t="shared" si="3"/>
        <v>212.8</v>
      </c>
      <c r="M30" s="26">
        <f t="shared" si="4"/>
        <v>553</v>
      </c>
      <c r="N30" s="26">
        <v>0</v>
      </c>
      <c r="O30" s="27">
        <f t="shared" si="5"/>
        <v>1250.9000000000001</v>
      </c>
      <c r="P30" s="26">
        <f t="shared" si="6"/>
        <v>438.70000000000005</v>
      </c>
      <c r="Q30" s="27">
        <f t="shared" si="7"/>
        <v>1689.6000000000001</v>
      </c>
      <c r="R30" s="30">
        <f t="shared" si="8"/>
        <v>6561.3</v>
      </c>
      <c r="S30" s="22">
        <v>113</v>
      </c>
    </row>
    <row r="31" spans="1:19" x14ac:dyDescent="0.25">
      <c r="A31" s="7" t="s">
        <v>37</v>
      </c>
      <c r="B31" s="9" t="s">
        <v>111</v>
      </c>
      <c r="C31" s="17" t="s">
        <v>139</v>
      </c>
      <c r="D31" s="10" t="s">
        <v>84</v>
      </c>
      <c r="E31" s="25" t="s">
        <v>134</v>
      </c>
      <c r="F31" s="10">
        <v>5980</v>
      </c>
      <c r="G31" s="15"/>
      <c r="H31" s="26">
        <v>25</v>
      </c>
      <c r="I31" s="26">
        <f t="shared" si="0"/>
        <v>171.626</v>
      </c>
      <c r="J31" s="26">
        <f t="shared" si="1"/>
        <v>424.58</v>
      </c>
      <c r="K31" s="26">
        <f t="shared" si="2"/>
        <v>77.740000000000009</v>
      </c>
      <c r="L31" s="26">
        <f t="shared" si="3"/>
        <v>181.792</v>
      </c>
      <c r="M31" s="26">
        <f t="shared" si="4"/>
        <v>472.42</v>
      </c>
      <c r="N31" s="26">
        <v>0</v>
      </c>
      <c r="O31" s="27">
        <f t="shared" si="5"/>
        <v>1068.626</v>
      </c>
      <c r="P31" s="26">
        <f t="shared" si="6"/>
        <v>378.41800000000001</v>
      </c>
      <c r="Q31" s="27">
        <f t="shared" si="7"/>
        <v>1447.0439999999999</v>
      </c>
      <c r="R31" s="30">
        <f t="shared" si="8"/>
        <v>5601.5820000000003</v>
      </c>
      <c r="S31" s="22">
        <v>113</v>
      </c>
    </row>
    <row r="32" spans="1:19" x14ac:dyDescent="0.25">
      <c r="A32" s="7" t="s">
        <v>38</v>
      </c>
      <c r="B32" s="6" t="s">
        <v>112</v>
      </c>
      <c r="C32" s="17" t="s">
        <v>139</v>
      </c>
      <c r="D32" s="10" t="s">
        <v>84</v>
      </c>
      <c r="E32" s="25" t="s">
        <v>134</v>
      </c>
      <c r="F32" s="10">
        <v>7000</v>
      </c>
      <c r="G32" s="15"/>
      <c r="H32" s="26">
        <v>25</v>
      </c>
      <c r="I32" s="26">
        <f t="shared" si="0"/>
        <v>200.9</v>
      </c>
      <c r="J32" s="26">
        <f t="shared" si="1"/>
        <v>496.99999999999994</v>
      </c>
      <c r="K32" s="26">
        <f t="shared" si="2"/>
        <v>91.000000000000014</v>
      </c>
      <c r="L32" s="26">
        <f t="shared" si="3"/>
        <v>212.8</v>
      </c>
      <c r="M32" s="26">
        <f t="shared" si="4"/>
        <v>553</v>
      </c>
      <c r="N32" s="26">
        <v>0</v>
      </c>
      <c r="O32" s="27">
        <f t="shared" si="5"/>
        <v>1250.9000000000001</v>
      </c>
      <c r="P32" s="26">
        <f t="shared" si="6"/>
        <v>438.70000000000005</v>
      </c>
      <c r="Q32" s="27">
        <f t="shared" si="7"/>
        <v>1689.6000000000001</v>
      </c>
      <c r="R32" s="30">
        <f t="shared" si="8"/>
        <v>6561.3</v>
      </c>
      <c r="S32" s="22">
        <v>113</v>
      </c>
    </row>
    <row r="33" spans="1:19" x14ac:dyDescent="0.25">
      <c r="A33" s="7" t="s">
        <v>39</v>
      </c>
      <c r="B33" s="6" t="s">
        <v>113</v>
      </c>
      <c r="C33" s="17" t="s">
        <v>139</v>
      </c>
      <c r="D33" s="10" t="s">
        <v>84</v>
      </c>
      <c r="E33" s="25" t="s">
        <v>134</v>
      </c>
      <c r="F33" s="21">
        <v>7000</v>
      </c>
      <c r="G33" s="7"/>
      <c r="H33" s="26">
        <v>25</v>
      </c>
      <c r="I33" s="26">
        <f t="shared" si="0"/>
        <v>200.9</v>
      </c>
      <c r="J33" s="26">
        <f t="shared" si="1"/>
        <v>496.99999999999994</v>
      </c>
      <c r="K33" s="26">
        <f t="shared" si="2"/>
        <v>91.000000000000014</v>
      </c>
      <c r="L33" s="26">
        <f t="shared" si="3"/>
        <v>212.8</v>
      </c>
      <c r="M33" s="26">
        <f t="shared" si="4"/>
        <v>553</v>
      </c>
      <c r="N33" s="26">
        <v>0</v>
      </c>
      <c r="O33" s="27">
        <f t="shared" si="5"/>
        <v>1250.9000000000001</v>
      </c>
      <c r="P33" s="26">
        <f t="shared" si="6"/>
        <v>438.70000000000005</v>
      </c>
      <c r="Q33" s="27">
        <f t="shared" si="7"/>
        <v>1689.6000000000001</v>
      </c>
      <c r="R33" s="30">
        <f t="shared" si="8"/>
        <v>6561.3</v>
      </c>
      <c r="S33" s="22">
        <v>113</v>
      </c>
    </row>
    <row r="34" spans="1:19" x14ac:dyDescent="0.25">
      <c r="A34" s="7" t="s">
        <v>40</v>
      </c>
      <c r="B34" s="6" t="s">
        <v>114</v>
      </c>
      <c r="C34" s="17" t="s">
        <v>139</v>
      </c>
      <c r="D34" s="10" t="s">
        <v>84</v>
      </c>
      <c r="E34" s="25" t="s">
        <v>134</v>
      </c>
      <c r="F34" s="21">
        <v>7000</v>
      </c>
      <c r="G34" s="15"/>
      <c r="H34" s="26">
        <v>25</v>
      </c>
      <c r="I34" s="26">
        <f t="shared" si="0"/>
        <v>200.9</v>
      </c>
      <c r="J34" s="26">
        <f t="shared" si="1"/>
        <v>496.99999999999994</v>
      </c>
      <c r="K34" s="26">
        <f t="shared" si="2"/>
        <v>91.000000000000014</v>
      </c>
      <c r="L34" s="26">
        <f t="shared" si="3"/>
        <v>212.8</v>
      </c>
      <c r="M34" s="26">
        <f t="shared" si="4"/>
        <v>553</v>
      </c>
      <c r="N34" s="26">
        <v>0</v>
      </c>
      <c r="O34" s="27">
        <f t="shared" si="5"/>
        <v>1250.9000000000001</v>
      </c>
      <c r="P34" s="26">
        <f t="shared" si="6"/>
        <v>438.70000000000005</v>
      </c>
      <c r="Q34" s="27">
        <f t="shared" si="7"/>
        <v>1689.6000000000001</v>
      </c>
      <c r="R34" s="30">
        <f t="shared" si="8"/>
        <v>6561.3</v>
      </c>
      <c r="S34" s="22">
        <v>113</v>
      </c>
    </row>
    <row r="35" spans="1:19" x14ac:dyDescent="0.25">
      <c r="A35" s="7" t="s">
        <v>41</v>
      </c>
      <c r="B35" s="6" t="s">
        <v>115</v>
      </c>
      <c r="C35" s="17" t="s">
        <v>139</v>
      </c>
      <c r="D35" s="10" t="s">
        <v>84</v>
      </c>
      <c r="E35" s="25" t="s">
        <v>134</v>
      </c>
      <c r="F35" s="10">
        <v>7000</v>
      </c>
      <c r="G35" s="15"/>
      <c r="H35" s="26">
        <v>25</v>
      </c>
      <c r="I35" s="26">
        <f t="shared" si="0"/>
        <v>200.9</v>
      </c>
      <c r="J35" s="26">
        <f t="shared" si="1"/>
        <v>496.99999999999994</v>
      </c>
      <c r="K35" s="26">
        <f t="shared" si="2"/>
        <v>91.000000000000014</v>
      </c>
      <c r="L35" s="26">
        <f t="shared" si="3"/>
        <v>212.8</v>
      </c>
      <c r="M35" s="26">
        <f t="shared" si="4"/>
        <v>553</v>
      </c>
      <c r="N35" s="26">
        <v>0</v>
      </c>
      <c r="O35" s="27">
        <f t="shared" si="5"/>
        <v>1250.9000000000001</v>
      </c>
      <c r="P35" s="26">
        <f t="shared" si="6"/>
        <v>438.70000000000005</v>
      </c>
      <c r="Q35" s="27">
        <f t="shared" si="7"/>
        <v>1689.6000000000001</v>
      </c>
      <c r="R35" s="30">
        <f t="shared" si="8"/>
        <v>6561.3</v>
      </c>
      <c r="S35" s="22">
        <v>113</v>
      </c>
    </row>
    <row r="36" spans="1:19" x14ac:dyDescent="0.25">
      <c r="A36" s="7" t="s">
        <v>42</v>
      </c>
      <c r="B36" s="6" t="s">
        <v>116</v>
      </c>
      <c r="C36" s="17" t="s">
        <v>139</v>
      </c>
      <c r="D36" s="10" t="s">
        <v>84</v>
      </c>
      <c r="E36" s="25" t="s">
        <v>134</v>
      </c>
      <c r="F36" s="21">
        <v>5980</v>
      </c>
      <c r="G36" s="15"/>
      <c r="H36" s="26">
        <v>25</v>
      </c>
      <c r="I36" s="26">
        <f t="shared" si="0"/>
        <v>171.626</v>
      </c>
      <c r="J36" s="26">
        <f t="shared" si="1"/>
        <v>424.58</v>
      </c>
      <c r="K36" s="26">
        <f t="shared" si="2"/>
        <v>77.740000000000009</v>
      </c>
      <c r="L36" s="26">
        <f t="shared" si="3"/>
        <v>181.792</v>
      </c>
      <c r="M36" s="26">
        <f t="shared" si="4"/>
        <v>472.42</v>
      </c>
      <c r="N36" s="26">
        <v>0</v>
      </c>
      <c r="O36" s="27">
        <f t="shared" si="5"/>
        <v>1068.626</v>
      </c>
      <c r="P36" s="26">
        <f t="shared" si="6"/>
        <v>378.41800000000001</v>
      </c>
      <c r="Q36" s="27">
        <f t="shared" si="7"/>
        <v>1447.0439999999999</v>
      </c>
      <c r="R36" s="30">
        <f t="shared" si="8"/>
        <v>5601.5820000000003</v>
      </c>
      <c r="S36" s="22">
        <v>113</v>
      </c>
    </row>
    <row r="37" spans="1:19" x14ac:dyDescent="0.25">
      <c r="A37" s="7" t="s">
        <v>43</v>
      </c>
      <c r="B37" s="6" t="s">
        <v>117</v>
      </c>
      <c r="C37" s="17" t="s">
        <v>139</v>
      </c>
      <c r="D37" s="10" t="s">
        <v>84</v>
      </c>
      <c r="E37" s="25" t="s">
        <v>134</v>
      </c>
      <c r="F37" s="10">
        <v>7000</v>
      </c>
      <c r="G37" s="15"/>
      <c r="H37" s="26">
        <v>25</v>
      </c>
      <c r="I37" s="26">
        <f t="shared" si="0"/>
        <v>200.9</v>
      </c>
      <c r="J37" s="26">
        <f t="shared" si="1"/>
        <v>496.99999999999994</v>
      </c>
      <c r="K37" s="26">
        <f t="shared" si="2"/>
        <v>91.000000000000014</v>
      </c>
      <c r="L37" s="26">
        <f t="shared" si="3"/>
        <v>212.8</v>
      </c>
      <c r="M37" s="26">
        <f t="shared" si="4"/>
        <v>553</v>
      </c>
      <c r="N37" s="26">
        <v>0</v>
      </c>
      <c r="O37" s="27">
        <f t="shared" si="5"/>
        <v>1250.9000000000001</v>
      </c>
      <c r="P37" s="26">
        <f t="shared" si="6"/>
        <v>438.70000000000005</v>
      </c>
      <c r="Q37" s="27">
        <f t="shared" si="7"/>
        <v>1689.6000000000001</v>
      </c>
      <c r="R37" s="30">
        <f t="shared" si="8"/>
        <v>6561.3</v>
      </c>
      <c r="S37" s="22">
        <v>113</v>
      </c>
    </row>
    <row r="38" spans="1:19" x14ac:dyDescent="0.25">
      <c r="A38" s="7" t="s">
        <v>44</v>
      </c>
      <c r="B38" s="23" t="s">
        <v>118</v>
      </c>
      <c r="C38" s="17" t="s">
        <v>139</v>
      </c>
      <c r="D38" s="10" t="s">
        <v>84</v>
      </c>
      <c r="E38" s="25" t="s">
        <v>134</v>
      </c>
      <c r="F38" s="10">
        <v>7000</v>
      </c>
      <c r="G38" s="15"/>
      <c r="H38" s="26">
        <v>25</v>
      </c>
      <c r="I38" s="26">
        <f t="shared" si="0"/>
        <v>200.9</v>
      </c>
      <c r="J38" s="26">
        <f t="shared" si="1"/>
        <v>496.99999999999994</v>
      </c>
      <c r="K38" s="26">
        <f t="shared" si="2"/>
        <v>91.000000000000014</v>
      </c>
      <c r="L38" s="26">
        <f t="shared" si="3"/>
        <v>212.8</v>
      </c>
      <c r="M38" s="26">
        <f t="shared" si="4"/>
        <v>553</v>
      </c>
      <c r="N38" s="26">
        <v>0</v>
      </c>
      <c r="O38" s="27">
        <f t="shared" si="5"/>
        <v>1250.9000000000001</v>
      </c>
      <c r="P38" s="26">
        <f t="shared" si="6"/>
        <v>438.70000000000005</v>
      </c>
      <c r="Q38" s="27">
        <f t="shared" si="7"/>
        <v>1689.6000000000001</v>
      </c>
      <c r="R38" s="30">
        <f t="shared" si="8"/>
        <v>6561.3</v>
      </c>
      <c r="S38" s="22">
        <v>113</v>
      </c>
    </row>
    <row r="39" spans="1:19" x14ac:dyDescent="0.25">
      <c r="A39" s="7" t="s">
        <v>45</v>
      </c>
      <c r="B39" s="6" t="s">
        <v>136</v>
      </c>
      <c r="C39" s="17" t="s">
        <v>139</v>
      </c>
      <c r="D39" s="10" t="s">
        <v>84</v>
      </c>
      <c r="E39" s="25" t="s">
        <v>134</v>
      </c>
      <c r="F39" s="10">
        <v>7000</v>
      </c>
      <c r="G39" s="15"/>
      <c r="H39" s="26">
        <v>26</v>
      </c>
      <c r="I39" s="26">
        <f t="shared" si="0"/>
        <v>200.9</v>
      </c>
      <c r="J39" s="26">
        <f t="shared" si="1"/>
        <v>496.99999999999994</v>
      </c>
      <c r="K39" s="26">
        <f t="shared" si="2"/>
        <v>91.000000000000014</v>
      </c>
      <c r="L39" s="26">
        <f t="shared" si="3"/>
        <v>212.8</v>
      </c>
      <c r="M39" s="26">
        <f t="shared" si="4"/>
        <v>553</v>
      </c>
      <c r="N39" s="26">
        <v>0</v>
      </c>
      <c r="O39" s="27">
        <f t="shared" si="5"/>
        <v>1250.9000000000001</v>
      </c>
      <c r="P39" s="26">
        <f t="shared" si="6"/>
        <v>439.70000000000005</v>
      </c>
      <c r="Q39" s="27">
        <f t="shared" si="7"/>
        <v>1690.6000000000001</v>
      </c>
      <c r="R39" s="30">
        <f t="shared" si="8"/>
        <v>6560.3</v>
      </c>
      <c r="S39" s="22">
        <v>113</v>
      </c>
    </row>
    <row r="40" spans="1:19" x14ac:dyDescent="0.25">
      <c r="A40" s="7" t="s">
        <v>46</v>
      </c>
      <c r="B40" s="24" t="s">
        <v>119</v>
      </c>
      <c r="C40" s="17" t="s">
        <v>139</v>
      </c>
      <c r="D40" s="10" t="s">
        <v>120</v>
      </c>
      <c r="E40" s="25" t="s">
        <v>134</v>
      </c>
      <c r="F40" s="10">
        <v>9000</v>
      </c>
      <c r="G40" s="15"/>
      <c r="H40" s="26">
        <v>25</v>
      </c>
      <c r="I40" s="26">
        <f t="shared" si="0"/>
        <v>258.3</v>
      </c>
      <c r="J40" s="26">
        <f t="shared" si="1"/>
        <v>638.99999999999989</v>
      </c>
      <c r="K40" s="26">
        <f t="shared" si="2"/>
        <v>117.00000000000001</v>
      </c>
      <c r="L40" s="26">
        <f t="shared" si="3"/>
        <v>273.60000000000002</v>
      </c>
      <c r="M40" s="26">
        <f t="shared" si="4"/>
        <v>711</v>
      </c>
      <c r="N40" s="26">
        <v>0</v>
      </c>
      <c r="O40" s="27">
        <f t="shared" si="5"/>
        <v>1608.3</v>
      </c>
      <c r="P40" s="26">
        <f t="shared" si="6"/>
        <v>556.90000000000009</v>
      </c>
      <c r="Q40" s="27">
        <f t="shared" si="7"/>
        <v>2165.1999999999998</v>
      </c>
      <c r="R40" s="30">
        <f t="shared" si="8"/>
        <v>8443.1</v>
      </c>
      <c r="S40" s="22">
        <v>113</v>
      </c>
    </row>
    <row r="41" spans="1:19" x14ac:dyDescent="0.25">
      <c r="A41" s="7" t="s">
        <v>47</v>
      </c>
      <c r="B41" s="11" t="s">
        <v>121</v>
      </c>
      <c r="C41" s="17" t="s">
        <v>139</v>
      </c>
      <c r="D41" s="10" t="s">
        <v>122</v>
      </c>
      <c r="E41" s="25" t="s">
        <v>134</v>
      </c>
      <c r="F41" s="10">
        <v>5980</v>
      </c>
      <c r="G41" s="15"/>
      <c r="H41" s="26">
        <v>25</v>
      </c>
      <c r="I41" s="26">
        <f t="shared" si="0"/>
        <v>171.626</v>
      </c>
      <c r="J41" s="26">
        <f t="shared" si="1"/>
        <v>424.58</v>
      </c>
      <c r="K41" s="26">
        <f t="shared" si="2"/>
        <v>77.740000000000009</v>
      </c>
      <c r="L41" s="26">
        <f t="shared" si="3"/>
        <v>181.792</v>
      </c>
      <c r="M41" s="26">
        <f t="shared" si="4"/>
        <v>472.42</v>
      </c>
      <c r="N41" s="26">
        <v>0</v>
      </c>
      <c r="O41" s="27">
        <f t="shared" si="5"/>
        <v>1068.626</v>
      </c>
      <c r="P41" s="26">
        <f t="shared" si="6"/>
        <v>378.41800000000001</v>
      </c>
      <c r="Q41" s="27">
        <f t="shared" si="7"/>
        <v>1447.0439999999999</v>
      </c>
      <c r="R41" s="30">
        <f t="shared" si="8"/>
        <v>5601.5820000000003</v>
      </c>
      <c r="S41" s="22">
        <v>113</v>
      </c>
    </row>
    <row r="42" spans="1:19" x14ac:dyDescent="0.25">
      <c r="A42" s="7" t="s">
        <v>48</v>
      </c>
      <c r="B42" s="6" t="s">
        <v>123</v>
      </c>
      <c r="C42" s="17" t="s">
        <v>139</v>
      </c>
      <c r="D42" s="10" t="s">
        <v>84</v>
      </c>
      <c r="E42" s="25" t="s">
        <v>134</v>
      </c>
      <c r="F42" s="10">
        <v>7000</v>
      </c>
      <c r="G42" s="15"/>
      <c r="H42" s="26">
        <v>25</v>
      </c>
      <c r="I42" s="26">
        <f t="shared" si="0"/>
        <v>200.9</v>
      </c>
      <c r="J42" s="26">
        <f t="shared" si="1"/>
        <v>496.99999999999994</v>
      </c>
      <c r="K42" s="26">
        <f t="shared" si="2"/>
        <v>91.000000000000014</v>
      </c>
      <c r="L42" s="26">
        <f t="shared" si="3"/>
        <v>212.8</v>
      </c>
      <c r="M42" s="26">
        <f t="shared" si="4"/>
        <v>553</v>
      </c>
      <c r="N42" s="26">
        <v>0</v>
      </c>
      <c r="O42" s="27">
        <f t="shared" si="5"/>
        <v>1250.9000000000001</v>
      </c>
      <c r="P42" s="26">
        <f t="shared" si="6"/>
        <v>438.70000000000005</v>
      </c>
      <c r="Q42" s="27">
        <f t="shared" si="7"/>
        <v>1689.6000000000001</v>
      </c>
      <c r="R42" s="30">
        <f t="shared" si="8"/>
        <v>6561.3</v>
      </c>
      <c r="S42" s="22">
        <v>113</v>
      </c>
    </row>
    <row r="43" spans="1:19" x14ac:dyDescent="0.25">
      <c r="A43" s="7" t="s">
        <v>49</v>
      </c>
      <c r="B43" s="6" t="s">
        <v>124</v>
      </c>
      <c r="C43" s="17" t="s">
        <v>139</v>
      </c>
      <c r="D43" s="10" t="s">
        <v>84</v>
      </c>
      <c r="E43" s="25" t="s">
        <v>134</v>
      </c>
      <c r="F43" s="10">
        <v>5980</v>
      </c>
      <c r="G43" s="15"/>
      <c r="H43" s="26">
        <v>25</v>
      </c>
      <c r="I43" s="26">
        <f t="shared" si="0"/>
        <v>171.626</v>
      </c>
      <c r="J43" s="26">
        <f t="shared" si="1"/>
        <v>424.58</v>
      </c>
      <c r="K43" s="26">
        <f t="shared" si="2"/>
        <v>77.740000000000009</v>
      </c>
      <c r="L43" s="26">
        <f t="shared" si="3"/>
        <v>181.792</v>
      </c>
      <c r="M43" s="26">
        <f t="shared" si="4"/>
        <v>472.42</v>
      </c>
      <c r="N43" s="26">
        <v>0</v>
      </c>
      <c r="O43" s="27">
        <f t="shared" si="5"/>
        <v>1068.626</v>
      </c>
      <c r="P43" s="26">
        <f t="shared" si="6"/>
        <v>378.41800000000001</v>
      </c>
      <c r="Q43" s="27">
        <f t="shared" si="7"/>
        <v>1447.0439999999999</v>
      </c>
      <c r="R43" s="30">
        <f t="shared" si="8"/>
        <v>5601.5820000000003</v>
      </c>
      <c r="S43" s="22">
        <v>113</v>
      </c>
    </row>
    <row r="44" spans="1:19" x14ac:dyDescent="0.25">
      <c r="A44" s="7" t="s">
        <v>50</v>
      </c>
      <c r="B44" s="6" t="s">
        <v>125</v>
      </c>
      <c r="C44" s="17" t="s">
        <v>139</v>
      </c>
      <c r="D44" s="10" t="s">
        <v>86</v>
      </c>
      <c r="E44" s="25" t="s">
        <v>134</v>
      </c>
      <c r="F44" s="21">
        <v>7000</v>
      </c>
      <c r="G44" s="16"/>
      <c r="H44" s="26">
        <v>25</v>
      </c>
      <c r="I44" s="26">
        <f t="shared" si="0"/>
        <v>200.9</v>
      </c>
      <c r="J44" s="26">
        <f t="shared" si="1"/>
        <v>496.99999999999994</v>
      </c>
      <c r="K44" s="26">
        <f t="shared" si="2"/>
        <v>91.000000000000014</v>
      </c>
      <c r="L44" s="26">
        <f t="shared" si="3"/>
        <v>212.8</v>
      </c>
      <c r="M44" s="26">
        <f t="shared" si="4"/>
        <v>553</v>
      </c>
      <c r="N44" s="26">
        <v>0</v>
      </c>
      <c r="O44" s="27">
        <f t="shared" si="5"/>
        <v>1250.9000000000001</v>
      </c>
      <c r="P44" s="26">
        <f t="shared" si="6"/>
        <v>438.70000000000005</v>
      </c>
      <c r="Q44" s="27">
        <f t="shared" si="7"/>
        <v>1689.6000000000001</v>
      </c>
      <c r="R44" s="30">
        <f t="shared" si="8"/>
        <v>6561.3</v>
      </c>
      <c r="S44" s="22">
        <v>113</v>
      </c>
    </row>
    <row r="45" spans="1:19" x14ac:dyDescent="0.25">
      <c r="A45" s="7" t="s">
        <v>51</v>
      </c>
      <c r="B45" s="23" t="s">
        <v>81</v>
      </c>
      <c r="C45" s="17" t="s">
        <v>139</v>
      </c>
      <c r="D45" s="10" t="s">
        <v>82</v>
      </c>
      <c r="E45" s="25" t="s">
        <v>134</v>
      </c>
      <c r="F45" s="21">
        <v>8222.5</v>
      </c>
      <c r="G45" s="15"/>
      <c r="H45" s="26">
        <v>25</v>
      </c>
      <c r="I45" s="26">
        <f t="shared" si="0"/>
        <v>235.98575</v>
      </c>
      <c r="J45" s="26">
        <f t="shared" si="1"/>
        <v>583.7974999999999</v>
      </c>
      <c r="K45" s="26">
        <f t="shared" si="2"/>
        <v>106.89250000000001</v>
      </c>
      <c r="L45" s="26">
        <f t="shared" si="3"/>
        <v>249.964</v>
      </c>
      <c r="M45" s="26">
        <f t="shared" si="4"/>
        <v>649.57749999999999</v>
      </c>
      <c r="N45" s="26">
        <v>0</v>
      </c>
      <c r="O45" s="27">
        <f t="shared" si="5"/>
        <v>1469.3607499999998</v>
      </c>
      <c r="P45" s="26">
        <f t="shared" si="6"/>
        <v>510.94974999999999</v>
      </c>
      <c r="Q45" s="27">
        <f t="shared" si="7"/>
        <v>1980.3104999999998</v>
      </c>
      <c r="R45" s="30">
        <f t="shared" si="8"/>
        <v>7711.5502500000002</v>
      </c>
      <c r="S45" s="22">
        <v>113</v>
      </c>
    </row>
    <row r="46" spans="1:19" x14ac:dyDescent="0.25">
      <c r="A46" s="7" t="s">
        <v>52</v>
      </c>
      <c r="B46" s="6" t="s">
        <v>83</v>
      </c>
      <c r="C46" s="17" t="s">
        <v>139</v>
      </c>
      <c r="D46" s="10" t="s">
        <v>84</v>
      </c>
      <c r="E46" s="25" t="s">
        <v>134</v>
      </c>
      <c r="F46" s="10">
        <v>5980</v>
      </c>
      <c r="G46" s="7"/>
      <c r="H46" s="26">
        <v>25</v>
      </c>
      <c r="I46" s="26">
        <f t="shared" si="0"/>
        <v>171.626</v>
      </c>
      <c r="J46" s="26">
        <f t="shared" si="1"/>
        <v>424.58</v>
      </c>
      <c r="K46" s="26">
        <f t="shared" si="2"/>
        <v>77.740000000000009</v>
      </c>
      <c r="L46" s="26">
        <f t="shared" si="3"/>
        <v>181.792</v>
      </c>
      <c r="M46" s="26">
        <f t="shared" si="4"/>
        <v>472.42</v>
      </c>
      <c r="N46" s="26">
        <v>0</v>
      </c>
      <c r="O46" s="27">
        <f t="shared" si="5"/>
        <v>1068.626</v>
      </c>
      <c r="P46" s="26">
        <f t="shared" si="6"/>
        <v>378.41800000000001</v>
      </c>
      <c r="Q46" s="27">
        <f t="shared" si="7"/>
        <v>1447.0439999999999</v>
      </c>
      <c r="R46" s="30">
        <f t="shared" si="8"/>
        <v>5601.5820000000003</v>
      </c>
      <c r="S46" s="22">
        <v>113</v>
      </c>
    </row>
    <row r="47" spans="1:19" x14ac:dyDescent="0.25">
      <c r="A47" s="7" t="s">
        <v>53</v>
      </c>
      <c r="B47" s="6" t="s">
        <v>85</v>
      </c>
      <c r="C47" s="17" t="s">
        <v>139</v>
      </c>
      <c r="D47" s="10" t="s">
        <v>86</v>
      </c>
      <c r="E47" s="25" t="s">
        <v>134</v>
      </c>
      <c r="F47" s="21">
        <v>5117.5</v>
      </c>
      <c r="G47" s="15"/>
      <c r="H47" s="26">
        <v>25</v>
      </c>
      <c r="I47" s="26">
        <f t="shared" si="0"/>
        <v>146.87225000000001</v>
      </c>
      <c r="J47" s="26">
        <f t="shared" si="1"/>
        <v>363.34249999999997</v>
      </c>
      <c r="K47" s="26">
        <f t="shared" si="2"/>
        <v>66.527500000000003</v>
      </c>
      <c r="L47" s="26">
        <f t="shared" si="3"/>
        <v>155.572</v>
      </c>
      <c r="M47" s="26">
        <f t="shared" si="4"/>
        <v>404.28250000000003</v>
      </c>
      <c r="N47" s="26">
        <v>0</v>
      </c>
      <c r="O47" s="27">
        <f t="shared" si="5"/>
        <v>914.49725000000001</v>
      </c>
      <c r="P47" s="26">
        <f t="shared" si="6"/>
        <v>327.44425000000001</v>
      </c>
      <c r="Q47" s="27">
        <f t="shared" si="7"/>
        <v>1241.9414999999999</v>
      </c>
      <c r="R47" s="30">
        <f t="shared" si="8"/>
        <v>4790.0557499999995</v>
      </c>
      <c r="S47" s="22">
        <v>113</v>
      </c>
    </row>
    <row r="48" spans="1:19" x14ac:dyDescent="0.25">
      <c r="A48" s="7" t="s">
        <v>54</v>
      </c>
      <c r="B48" s="6" t="s">
        <v>87</v>
      </c>
      <c r="C48" s="17" t="s">
        <v>139</v>
      </c>
      <c r="D48" s="10" t="s">
        <v>84</v>
      </c>
      <c r="E48" s="25" t="s">
        <v>134</v>
      </c>
      <c r="F48" s="21">
        <v>5117.5</v>
      </c>
      <c r="G48" s="15"/>
      <c r="H48" s="26">
        <v>25</v>
      </c>
      <c r="I48" s="26">
        <f t="shared" si="0"/>
        <v>146.87225000000001</v>
      </c>
      <c r="J48" s="26">
        <f t="shared" si="1"/>
        <v>363.34249999999997</v>
      </c>
      <c r="K48" s="26">
        <f t="shared" si="2"/>
        <v>66.527500000000003</v>
      </c>
      <c r="L48" s="26">
        <f t="shared" si="3"/>
        <v>155.572</v>
      </c>
      <c r="M48" s="26">
        <f t="shared" si="4"/>
        <v>404.28250000000003</v>
      </c>
      <c r="N48" s="26">
        <v>0</v>
      </c>
      <c r="O48" s="27">
        <f t="shared" si="5"/>
        <v>914.49725000000001</v>
      </c>
      <c r="P48" s="26">
        <f t="shared" si="6"/>
        <v>327.44425000000001</v>
      </c>
      <c r="Q48" s="27">
        <f t="shared" si="7"/>
        <v>1241.9414999999999</v>
      </c>
      <c r="R48" s="30">
        <f t="shared" si="8"/>
        <v>4790.0557499999995</v>
      </c>
      <c r="S48" s="22">
        <v>113</v>
      </c>
    </row>
    <row r="49" spans="1:19" x14ac:dyDescent="0.25">
      <c r="A49" s="7" t="s">
        <v>55</v>
      </c>
      <c r="B49" s="6" t="s">
        <v>88</v>
      </c>
      <c r="C49" s="17" t="s">
        <v>139</v>
      </c>
      <c r="D49" s="10" t="s">
        <v>84</v>
      </c>
      <c r="E49" s="25" t="s">
        <v>134</v>
      </c>
      <c r="F49" s="21">
        <v>5117.5</v>
      </c>
      <c r="G49" s="15"/>
      <c r="H49" s="26">
        <v>25</v>
      </c>
      <c r="I49" s="26">
        <f t="shared" si="0"/>
        <v>146.87225000000001</v>
      </c>
      <c r="J49" s="26">
        <f t="shared" si="1"/>
        <v>363.34249999999997</v>
      </c>
      <c r="K49" s="26">
        <f t="shared" si="2"/>
        <v>66.527500000000003</v>
      </c>
      <c r="L49" s="26">
        <f t="shared" si="3"/>
        <v>155.572</v>
      </c>
      <c r="M49" s="26">
        <f t="shared" si="4"/>
        <v>404.28250000000003</v>
      </c>
      <c r="N49" s="26">
        <v>0</v>
      </c>
      <c r="O49" s="27">
        <f t="shared" si="5"/>
        <v>914.49725000000001</v>
      </c>
      <c r="P49" s="26">
        <f t="shared" si="6"/>
        <v>327.44425000000001</v>
      </c>
      <c r="Q49" s="27">
        <f t="shared" si="7"/>
        <v>1241.9414999999999</v>
      </c>
      <c r="R49" s="30">
        <f t="shared" si="8"/>
        <v>4790.0557499999995</v>
      </c>
      <c r="S49" s="22">
        <v>113</v>
      </c>
    </row>
    <row r="50" spans="1:19" x14ac:dyDescent="0.25">
      <c r="A50" s="7" t="s">
        <v>56</v>
      </c>
      <c r="B50" s="6" t="s">
        <v>89</v>
      </c>
      <c r="C50" s="17" t="s">
        <v>139</v>
      </c>
      <c r="D50" s="10" t="s">
        <v>84</v>
      </c>
      <c r="E50" s="25" t="s">
        <v>134</v>
      </c>
      <c r="F50" s="21">
        <v>5117.5</v>
      </c>
      <c r="G50" s="15"/>
      <c r="H50" s="26">
        <v>25</v>
      </c>
      <c r="I50" s="26">
        <f t="shared" si="0"/>
        <v>146.87225000000001</v>
      </c>
      <c r="J50" s="26">
        <f t="shared" si="1"/>
        <v>363.34249999999997</v>
      </c>
      <c r="K50" s="26">
        <f t="shared" si="2"/>
        <v>66.527500000000003</v>
      </c>
      <c r="L50" s="26">
        <f t="shared" si="3"/>
        <v>155.572</v>
      </c>
      <c r="M50" s="26">
        <f t="shared" si="4"/>
        <v>404.28250000000003</v>
      </c>
      <c r="N50" s="26">
        <v>0</v>
      </c>
      <c r="O50" s="27">
        <f t="shared" si="5"/>
        <v>914.49725000000001</v>
      </c>
      <c r="P50" s="26">
        <f t="shared" si="6"/>
        <v>327.44425000000001</v>
      </c>
      <c r="Q50" s="27">
        <f t="shared" si="7"/>
        <v>1241.9414999999999</v>
      </c>
      <c r="R50" s="30">
        <f t="shared" si="8"/>
        <v>4790.0557499999995</v>
      </c>
      <c r="S50" s="22">
        <v>113</v>
      </c>
    </row>
    <row r="51" spans="1:19" x14ac:dyDescent="0.25">
      <c r="A51" s="7" t="s">
        <v>57</v>
      </c>
      <c r="B51" s="6" t="s">
        <v>90</v>
      </c>
      <c r="C51" s="17" t="s">
        <v>139</v>
      </c>
      <c r="D51" s="10" t="s">
        <v>84</v>
      </c>
      <c r="E51" s="25" t="s">
        <v>134</v>
      </c>
      <c r="F51" s="21">
        <v>11406.85</v>
      </c>
      <c r="G51" s="15"/>
      <c r="H51" s="26">
        <v>25</v>
      </c>
      <c r="I51" s="26">
        <f t="shared" si="0"/>
        <v>327.37659500000001</v>
      </c>
      <c r="J51" s="26">
        <f t="shared" si="1"/>
        <v>809.88634999999999</v>
      </c>
      <c r="K51" s="26">
        <f t="shared" si="2"/>
        <v>148.28905000000003</v>
      </c>
      <c r="L51" s="26">
        <f t="shared" si="3"/>
        <v>346.76823999999999</v>
      </c>
      <c r="M51" s="26">
        <f t="shared" si="4"/>
        <v>901.14115000000004</v>
      </c>
      <c r="N51" s="26">
        <v>0</v>
      </c>
      <c r="O51" s="27">
        <f t="shared" si="5"/>
        <v>2038.4040949999999</v>
      </c>
      <c r="P51" s="26">
        <f t="shared" si="6"/>
        <v>699.14483500000006</v>
      </c>
      <c r="Q51" s="27">
        <f t="shared" si="7"/>
        <v>2737.5489299999999</v>
      </c>
      <c r="R51" s="30">
        <f t="shared" si="8"/>
        <v>10707.705164999999</v>
      </c>
      <c r="S51" s="22">
        <v>113</v>
      </c>
    </row>
    <row r="52" spans="1:19" x14ac:dyDescent="0.25">
      <c r="A52" s="7" t="s">
        <v>58</v>
      </c>
      <c r="B52" s="6" t="s">
        <v>91</v>
      </c>
      <c r="C52" s="17" t="s">
        <v>139</v>
      </c>
      <c r="D52" s="10" t="s">
        <v>74</v>
      </c>
      <c r="E52" s="25" t="s">
        <v>134</v>
      </c>
      <c r="F52" s="21">
        <v>5117.5</v>
      </c>
      <c r="G52" s="15"/>
      <c r="H52" s="26">
        <v>25</v>
      </c>
      <c r="I52" s="26">
        <f t="shared" si="0"/>
        <v>146.87225000000001</v>
      </c>
      <c r="J52" s="26">
        <f t="shared" si="1"/>
        <v>363.34249999999997</v>
      </c>
      <c r="K52" s="26">
        <f t="shared" si="2"/>
        <v>66.527500000000003</v>
      </c>
      <c r="L52" s="26">
        <f t="shared" si="3"/>
        <v>155.572</v>
      </c>
      <c r="M52" s="26">
        <f t="shared" si="4"/>
        <v>404.28250000000003</v>
      </c>
      <c r="N52" s="26">
        <v>0</v>
      </c>
      <c r="O52" s="27">
        <f t="shared" si="5"/>
        <v>914.49725000000001</v>
      </c>
      <c r="P52" s="26">
        <f t="shared" si="6"/>
        <v>327.44425000000001</v>
      </c>
      <c r="Q52" s="27">
        <f t="shared" si="7"/>
        <v>1241.9414999999999</v>
      </c>
      <c r="R52" s="30">
        <f t="shared" si="8"/>
        <v>4790.0557499999995</v>
      </c>
      <c r="S52" s="22">
        <v>113</v>
      </c>
    </row>
    <row r="53" spans="1:19" x14ac:dyDescent="0.25">
      <c r="A53" s="7" t="s">
        <v>59</v>
      </c>
      <c r="B53" s="6" t="s">
        <v>92</v>
      </c>
      <c r="C53" s="17" t="s">
        <v>139</v>
      </c>
      <c r="D53" s="10" t="s">
        <v>86</v>
      </c>
      <c r="E53" s="25" t="s">
        <v>134</v>
      </c>
      <c r="F53" s="21">
        <v>5117.5</v>
      </c>
      <c r="G53" s="15"/>
      <c r="H53" s="26">
        <v>25</v>
      </c>
      <c r="I53" s="26">
        <f t="shared" si="0"/>
        <v>146.87225000000001</v>
      </c>
      <c r="J53" s="26">
        <f t="shared" si="1"/>
        <v>363.34249999999997</v>
      </c>
      <c r="K53" s="26">
        <f t="shared" si="2"/>
        <v>66.527500000000003</v>
      </c>
      <c r="L53" s="26">
        <f t="shared" si="3"/>
        <v>155.572</v>
      </c>
      <c r="M53" s="26">
        <f t="shared" si="4"/>
        <v>404.28250000000003</v>
      </c>
      <c r="N53" s="26">
        <v>0</v>
      </c>
      <c r="O53" s="27">
        <f t="shared" si="5"/>
        <v>914.49725000000001</v>
      </c>
      <c r="P53" s="26">
        <f t="shared" si="6"/>
        <v>327.44425000000001</v>
      </c>
      <c r="Q53" s="27">
        <f t="shared" si="7"/>
        <v>1241.9414999999999</v>
      </c>
      <c r="R53" s="30">
        <f t="shared" si="8"/>
        <v>4790.0557499999995</v>
      </c>
      <c r="S53" s="22">
        <v>113</v>
      </c>
    </row>
    <row r="54" spans="1:19" x14ac:dyDescent="0.25">
      <c r="A54" s="7" t="s">
        <v>60</v>
      </c>
      <c r="B54" s="6" t="s">
        <v>93</v>
      </c>
      <c r="C54" s="17" t="s">
        <v>139</v>
      </c>
      <c r="D54" s="10" t="s">
        <v>84</v>
      </c>
      <c r="E54" s="25" t="s">
        <v>134</v>
      </c>
      <c r="F54" s="21">
        <v>5117.5</v>
      </c>
      <c r="G54" s="15"/>
      <c r="H54" s="26">
        <v>25</v>
      </c>
      <c r="I54" s="26">
        <f t="shared" si="0"/>
        <v>146.87225000000001</v>
      </c>
      <c r="J54" s="26">
        <f t="shared" si="1"/>
        <v>363.34249999999997</v>
      </c>
      <c r="K54" s="26">
        <f t="shared" si="2"/>
        <v>66.527500000000003</v>
      </c>
      <c r="L54" s="26">
        <f t="shared" si="3"/>
        <v>155.572</v>
      </c>
      <c r="M54" s="26">
        <f t="shared" si="4"/>
        <v>404.28250000000003</v>
      </c>
      <c r="N54" s="26">
        <v>0</v>
      </c>
      <c r="O54" s="27">
        <f t="shared" si="5"/>
        <v>914.49725000000001</v>
      </c>
      <c r="P54" s="26">
        <f t="shared" si="6"/>
        <v>327.44425000000001</v>
      </c>
      <c r="Q54" s="27">
        <f t="shared" si="7"/>
        <v>1241.9414999999999</v>
      </c>
      <c r="R54" s="30">
        <f t="shared" si="8"/>
        <v>4790.0557499999995</v>
      </c>
      <c r="S54" s="22">
        <v>113</v>
      </c>
    </row>
    <row r="55" spans="1:19" x14ac:dyDescent="0.25">
      <c r="A55" s="7" t="s">
        <v>61</v>
      </c>
      <c r="B55" s="6" t="s">
        <v>94</v>
      </c>
      <c r="C55" s="17" t="s">
        <v>139</v>
      </c>
      <c r="D55" s="10" t="s">
        <v>84</v>
      </c>
      <c r="E55" s="25" t="s">
        <v>134</v>
      </c>
      <c r="F55" s="21">
        <v>5117.5</v>
      </c>
      <c r="G55" s="15"/>
      <c r="H55" s="26">
        <v>25</v>
      </c>
      <c r="I55" s="26">
        <f t="shared" si="0"/>
        <v>146.87225000000001</v>
      </c>
      <c r="J55" s="26">
        <f t="shared" si="1"/>
        <v>363.34249999999997</v>
      </c>
      <c r="K55" s="26">
        <f t="shared" si="2"/>
        <v>66.527500000000003</v>
      </c>
      <c r="L55" s="26">
        <f t="shared" si="3"/>
        <v>155.572</v>
      </c>
      <c r="M55" s="26">
        <f t="shared" si="4"/>
        <v>404.28250000000003</v>
      </c>
      <c r="N55" s="26">
        <v>0</v>
      </c>
      <c r="O55" s="27">
        <f t="shared" si="5"/>
        <v>914.49725000000001</v>
      </c>
      <c r="P55" s="26">
        <f t="shared" si="6"/>
        <v>327.44425000000001</v>
      </c>
      <c r="Q55" s="27">
        <f t="shared" si="7"/>
        <v>1241.9414999999999</v>
      </c>
      <c r="R55" s="30">
        <f t="shared" si="8"/>
        <v>4790.0557499999995</v>
      </c>
      <c r="S55" s="22">
        <v>113</v>
      </c>
    </row>
    <row r="56" spans="1:19" x14ac:dyDescent="0.25">
      <c r="A56" s="7" t="s">
        <v>62</v>
      </c>
      <c r="B56" s="6" t="s">
        <v>141</v>
      </c>
      <c r="C56" s="17" t="s">
        <v>139</v>
      </c>
      <c r="D56" s="10" t="s">
        <v>84</v>
      </c>
      <c r="E56" s="25" t="s">
        <v>134</v>
      </c>
      <c r="F56" s="21">
        <v>5117.5</v>
      </c>
      <c r="G56" s="15"/>
      <c r="H56" s="26">
        <v>25</v>
      </c>
      <c r="I56" s="26">
        <f t="shared" si="0"/>
        <v>146.87225000000001</v>
      </c>
      <c r="J56" s="26">
        <f t="shared" si="1"/>
        <v>363.34249999999997</v>
      </c>
      <c r="K56" s="26">
        <f t="shared" si="2"/>
        <v>66.527500000000003</v>
      </c>
      <c r="L56" s="26">
        <f t="shared" si="3"/>
        <v>155.572</v>
      </c>
      <c r="M56" s="26">
        <f t="shared" si="4"/>
        <v>404.28250000000003</v>
      </c>
      <c r="N56" s="26">
        <v>0</v>
      </c>
      <c r="O56" s="27">
        <f t="shared" si="5"/>
        <v>914.49725000000001</v>
      </c>
      <c r="P56" s="26">
        <f t="shared" si="6"/>
        <v>327.44425000000001</v>
      </c>
      <c r="Q56" s="27">
        <f t="shared" si="7"/>
        <v>1241.9414999999999</v>
      </c>
      <c r="R56" s="30">
        <f t="shared" si="8"/>
        <v>4790.0557499999995</v>
      </c>
      <c r="S56" s="22">
        <v>113</v>
      </c>
    </row>
    <row r="57" spans="1:19" x14ac:dyDescent="0.25">
      <c r="A57" s="7" t="s">
        <v>63</v>
      </c>
      <c r="B57" s="6" t="s">
        <v>95</v>
      </c>
      <c r="C57" s="17" t="s">
        <v>139</v>
      </c>
      <c r="D57" s="10" t="s">
        <v>84</v>
      </c>
      <c r="E57" s="25" t="s">
        <v>134</v>
      </c>
      <c r="F57" s="21">
        <v>5117.5</v>
      </c>
      <c r="G57" s="15"/>
      <c r="H57" s="26">
        <v>25</v>
      </c>
      <c r="I57" s="26">
        <f t="shared" si="0"/>
        <v>146.87225000000001</v>
      </c>
      <c r="J57" s="26">
        <f t="shared" si="1"/>
        <v>363.34249999999997</v>
      </c>
      <c r="K57" s="26">
        <f t="shared" si="2"/>
        <v>66.527500000000003</v>
      </c>
      <c r="L57" s="26">
        <f t="shared" si="3"/>
        <v>155.572</v>
      </c>
      <c r="M57" s="26">
        <f t="shared" si="4"/>
        <v>404.28250000000003</v>
      </c>
      <c r="N57" s="26">
        <v>0</v>
      </c>
      <c r="O57" s="27">
        <f t="shared" si="5"/>
        <v>914.49725000000001</v>
      </c>
      <c r="P57" s="26">
        <f t="shared" si="6"/>
        <v>327.44425000000001</v>
      </c>
      <c r="Q57" s="27">
        <f t="shared" si="7"/>
        <v>1241.9414999999999</v>
      </c>
      <c r="R57" s="30">
        <f t="shared" si="8"/>
        <v>4790.0557499999995</v>
      </c>
      <c r="S57" s="22">
        <v>113</v>
      </c>
    </row>
    <row r="58" spans="1:19" x14ac:dyDescent="0.25">
      <c r="A58" s="7" t="s">
        <v>64</v>
      </c>
      <c r="B58" s="6" t="s">
        <v>135</v>
      </c>
      <c r="C58" s="17" t="s">
        <v>139</v>
      </c>
      <c r="D58" s="10" t="s">
        <v>72</v>
      </c>
      <c r="E58" s="25" t="s">
        <v>134</v>
      </c>
      <c r="F58" s="21">
        <v>5117.5</v>
      </c>
      <c r="G58" s="15"/>
      <c r="H58" s="26">
        <v>25</v>
      </c>
      <c r="I58" s="26">
        <f t="shared" si="0"/>
        <v>146.87225000000001</v>
      </c>
      <c r="J58" s="26">
        <f t="shared" si="1"/>
        <v>363.34249999999997</v>
      </c>
      <c r="K58" s="26">
        <f t="shared" si="2"/>
        <v>66.527500000000003</v>
      </c>
      <c r="L58" s="26">
        <f t="shared" si="3"/>
        <v>155.572</v>
      </c>
      <c r="M58" s="26">
        <f t="shared" si="4"/>
        <v>404.28250000000003</v>
      </c>
      <c r="N58" s="26">
        <v>0</v>
      </c>
      <c r="O58" s="27">
        <f t="shared" si="5"/>
        <v>914.49725000000001</v>
      </c>
      <c r="P58" s="26">
        <f t="shared" si="6"/>
        <v>327.44425000000001</v>
      </c>
      <c r="Q58" s="27">
        <f t="shared" si="7"/>
        <v>1241.9414999999999</v>
      </c>
      <c r="R58" s="30">
        <f t="shared" si="8"/>
        <v>4790.0557499999995</v>
      </c>
      <c r="S58" s="22">
        <v>113</v>
      </c>
    </row>
    <row r="59" spans="1:19" x14ac:dyDescent="0.25">
      <c r="A59" s="7" t="s">
        <v>65</v>
      </c>
      <c r="B59" s="6" t="s">
        <v>96</v>
      </c>
      <c r="C59" s="17" t="s">
        <v>139</v>
      </c>
      <c r="D59" s="10" t="s">
        <v>84</v>
      </c>
      <c r="E59" s="25" t="s">
        <v>134</v>
      </c>
      <c r="F59" s="21">
        <v>5117.5</v>
      </c>
      <c r="G59" s="15"/>
      <c r="H59" s="26">
        <v>25</v>
      </c>
      <c r="I59" s="26">
        <f t="shared" si="0"/>
        <v>146.87225000000001</v>
      </c>
      <c r="J59" s="26">
        <f t="shared" si="1"/>
        <v>363.34249999999997</v>
      </c>
      <c r="K59" s="26">
        <f t="shared" si="2"/>
        <v>66.527500000000003</v>
      </c>
      <c r="L59" s="26">
        <f t="shared" si="3"/>
        <v>155.572</v>
      </c>
      <c r="M59" s="26">
        <f t="shared" si="4"/>
        <v>404.28250000000003</v>
      </c>
      <c r="N59" s="26">
        <v>0</v>
      </c>
      <c r="O59" s="27">
        <f t="shared" si="5"/>
        <v>914.49725000000001</v>
      </c>
      <c r="P59" s="26">
        <f t="shared" si="6"/>
        <v>327.44425000000001</v>
      </c>
      <c r="Q59" s="27">
        <f t="shared" si="7"/>
        <v>1241.9414999999999</v>
      </c>
      <c r="R59" s="30">
        <f t="shared" si="8"/>
        <v>4790.0557499999995</v>
      </c>
      <c r="S59" s="22">
        <v>113</v>
      </c>
    </row>
    <row r="60" spans="1:19" x14ac:dyDescent="0.25">
      <c r="A60" s="7" t="s">
        <v>66</v>
      </c>
      <c r="B60" s="6" t="s">
        <v>97</v>
      </c>
      <c r="C60" s="17" t="s">
        <v>139</v>
      </c>
      <c r="D60" s="10" t="s">
        <v>84</v>
      </c>
      <c r="E60" s="25" t="s">
        <v>134</v>
      </c>
      <c r="F60" s="21">
        <v>5117.5</v>
      </c>
      <c r="G60" s="15"/>
      <c r="H60" s="26">
        <v>25</v>
      </c>
      <c r="I60" s="26">
        <f t="shared" si="0"/>
        <v>146.87225000000001</v>
      </c>
      <c r="J60" s="26">
        <f t="shared" si="1"/>
        <v>363.34249999999997</v>
      </c>
      <c r="K60" s="26">
        <f t="shared" si="2"/>
        <v>66.527500000000003</v>
      </c>
      <c r="L60" s="26">
        <f t="shared" si="3"/>
        <v>155.572</v>
      </c>
      <c r="M60" s="26">
        <f t="shared" si="4"/>
        <v>404.28250000000003</v>
      </c>
      <c r="N60" s="26">
        <v>0</v>
      </c>
      <c r="O60" s="27">
        <f t="shared" si="5"/>
        <v>914.49725000000001</v>
      </c>
      <c r="P60" s="26">
        <f t="shared" si="6"/>
        <v>327.44425000000001</v>
      </c>
      <c r="Q60" s="27">
        <f t="shared" si="7"/>
        <v>1241.9414999999999</v>
      </c>
      <c r="R60" s="30">
        <f t="shared" si="8"/>
        <v>4790.0557499999995</v>
      </c>
      <c r="S60" s="22">
        <v>113</v>
      </c>
    </row>
    <row r="61" spans="1:19" x14ac:dyDescent="0.25">
      <c r="A61" s="7" t="s">
        <v>67</v>
      </c>
      <c r="B61" s="6" t="s">
        <v>98</v>
      </c>
      <c r="C61" s="17" t="s">
        <v>139</v>
      </c>
      <c r="D61" s="10" t="s">
        <v>84</v>
      </c>
      <c r="E61" s="25" t="s">
        <v>134</v>
      </c>
      <c r="F61" s="21">
        <v>5117.5</v>
      </c>
      <c r="G61" s="15"/>
      <c r="H61" s="26">
        <v>25</v>
      </c>
      <c r="I61" s="26">
        <f t="shared" si="0"/>
        <v>146.87225000000001</v>
      </c>
      <c r="J61" s="26">
        <f t="shared" si="1"/>
        <v>363.34249999999997</v>
      </c>
      <c r="K61" s="26">
        <f t="shared" si="2"/>
        <v>66.527500000000003</v>
      </c>
      <c r="L61" s="26">
        <f t="shared" si="3"/>
        <v>155.572</v>
      </c>
      <c r="M61" s="26">
        <f t="shared" si="4"/>
        <v>404.28250000000003</v>
      </c>
      <c r="N61" s="26">
        <v>0</v>
      </c>
      <c r="O61" s="27">
        <f t="shared" si="5"/>
        <v>914.49725000000001</v>
      </c>
      <c r="P61" s="26">
        <f t="shared" si="6"/>
        <v>327.44425000000001</v>
      </c>
      <c r="Q61" s="27">
        <f t="shared" si="7"/>
        <v>1241.9414999999999</v>
      </c>
      <c r="R61" s="30">
        <f t="shared" si="8"/>
        <v>4790.0557499999995</v>
      </c>
      <c r="S61" s="22">
        <v>113</v>
      </c>
    </row>
    <row r="62" spans="1:19" x14ac:dyDescent="0.25">
      <c r="A62" s="7" t="s">
        <v>68</v>
      </c>
      <c r="B62" s="6" t="s">
        <v>99</v>
      </c>
      <c r="C62" s="17" t="s">
        <v>139</v>
      </c>
      <c r="D62" s="10" t="s">
        <v>84</v>
      </c>
      <c r="E62" s="25" t="s">
        <v>134</v>
      </c>
      <c r="F62" s="21">
        <v>5117.5</v>
      </c>
      <c r="G62" s="15"/>
      <c r="H62" s="26">
        <v>25</v>
      </c>
      <c r="I62" s="26">
        <f t="shared" si="0"/>
        <v>146.87225000000001</v>
      </c>
      <c r="J62" s="26">
        <f t="shared" si="1"/>
        <v>363.34249999999997</v>
      </c>
      <c r="K62" s="26">
        <f t="shared" si="2"/>
        <v>66.527500000000003</v>
      </c>
      <c r="L62" s="26">
        <f t="shared" si="3"/>
        <v>155.572</v>
      </c>
      <c r="M62" s="26">
        <f t="shared" si="4"/>
        <v>404.28250000000003</v>
      </c>
      <c r="N62" s="26">
        <v>0</v>
      </c>
      <c r="O62" s="27">
        <f t="shared" si="5"/>
        <v>914.49725000000001</v>
      </c>
      <c r="P62" s="26">
        <f t="shared" si="6"/>
        <v>327.44425000000001</v>
      </c>
      <c r="Q62" s="27">
        <f t="shared" si="7"/>
        <v>1241.9414999999999</v>
      </c>
      <c r="R62" s="30">
        <f t="shared" si="8"/>
        <v>4790.0557499999995</v>
      </c>
      <c r="S62" s="22">
        <v>113</v>
      </c>
    </row>
    <row r="63" spans="1:19" x14ac:dyDescent="0.25">
      <c r="A63" s="7" t="s">
        <v>69</v>
      </c>
      <c r="B63" s="6" t="s">
        <v>100</v>
      </c>
      <c r="C63" s="17" t="s">
        <v>139</v>
      </c>
      <c r="D63" s="10" t="s">
        <v>84</v>
      </c>
      <c r="E63" s="25" t="s">
        <v>134</v>
      </c>
      <c r="F63" s="21">
        <v>5117.5</v>
      </c>
      <c r="G63" s="15"/>
      <c r="H63" s="26">
        <v>25</v>
      </c>
      <c r="I63" s="26">
        <f t="shared" si="0"/>
        <v>146.87225000000001</v>
      </c>
      <c r="J63" s="26">
        <f t="shared" si="1"/>
        <v>363.34249999999997</v>
      </c>
      <c r="K63" s="26">
        <f t="shared" si="2"/>
        <v>66.527500000000003</v>
      </c>
      <c r="L63" s="26">
        <f t="shared" si="3"/>
        <v>155.572</v>
      </c>
      <c r="M63" s="26">
        <f t="shared" si="4"/>
        <v>404.28250000000003</v>
      </c>
      <c r="N63" s="26">
        <v>0</v>
      </c>
      <c r="O63" s="27">
        <f t="shared" si="5"/>
        <v>914.49725000000001</v>
      </c>
      <c r="P63" s="26">
        <f t="shared" si="6"/>
        <v>327.44425000000001</v>
      </c>
      <c r="Q63" s="27">
        <f t="shared" si="7"/>
        <v>1241.9414999999999</v>
      </c>
      <c r="R63" s="30">
        <f t="shared" si="8"/>
        <v>4790.0557499999995</v>
      </c>
      <c r="S63" s="22">
        <v>113</v>
      </c>
    </row>
    <row r="64" spans="1:19" x14ac:dyDescent="0.25">
      <c r="A64" s="7" t="s">
        <v>70</v>
      </c>
      <c r="B64" s="6" t="s">
        <v>79</v>
      </c>
      <c r="C64" s="20" t="s">
        <v>78</v>
      </c>
      <c r="D64" s="10" t="s">
        <v>80</v>
      </c>
      <c r="E64" s="25" t="s">
        <v>134</v>
      </c>
      <c r="F64" s="10">
        <v>9777.2999999999993</v>
      </c>
      <c r="G64" s="7"/>
      <c r="H64" s="26">
        <v>25</v>
      </c>
      <c r="I64" s="26">
        <f t="shared" si="0"/>
        <v>280.60850999999997</v>
      </c>
      <c r="J64" s="26">
        <f t="shared" si="1"/>
        <v>694.18829999999991</v>
      </c>
      <c r="K64" s="26">
        <f t="shared" si="2"/>
        <v>127.1049</v>
      </c>
      <c r="L64" s="26">
        <f t="shared" si="3"/>
        <v>297.22991999999999</v>
      </c>
      <c r="M64" s="26">
        <f t="shared" si="4"/>
        <v>772.4067</v>
      </c>
      <c r="N64" s="26">
        <v>0</v>
      </c>
      <c r="O64" s="27">
        <f t="shared" si="5"/>
        <v>1747.2035099999998</v>
      </c>
      <c r="P64" s="26">
        <f t="shared" si="6"/>
        <v>602.83843000000002</v>
      </c>
      <c r="Q64" s="27">
        <f t="shared" si="7"/>
        <v>2350.0419400000001</v>
      </c>
      <c r="R64" s="30">
        <f t="shared" si="8"/>
        <v>9174.4615699999995</v>
      </c>
      <c r="S64" s="22">
        <v>113</v>
      </c>
    </row>
    <row r="65" spans="1:19" x14ac:dyDescent="0.25">
      <c r="A65" s="7" t="s">
        <v>71</v>
      </c>
      <c r="B65" s="6" t="s">
        <v>133</v>
      </c>
      <c r="C65" s="20" t="s">
        <v>78</v>
      </c>
      <c r="D65" s="10" t="s">
        <v>72</v>
      </c>
      <c r="E65" s="25" t="s">
        <v>134</v>
      </c>
      <c r="F65" s="21">
        <v>7000</v>
      </c>
      <c r="G65" s="15"/>
      <c r="H65" s="26">
        <v>25</v>
      </c>
      <c r="I65" s="26">
        <f t="shared" si="0"/>
        <v>200.9</v>
      </c>
      <c r="J65" s="26">
        <f t="shared" si="1"/>
        <v>496.99999999999994</v>
      </c>
      <c r="K65" s="26">
        <f t="shared" si="2"/>
        <v>91.000000000000014</v>
      </c>
      <c r="L65" s="26">
        <f t="shared" si="3"/>
        <v>212.8</v>
      </c>
      <c r="M65" s="26">
        <f t="shared" si="4"/>
        <v>553</v>
      </c>
      <c r="N65" s="26">
        <v>0</v>
      </c>
      <c r="O65" s="27">
        <f t="shared" si="5"/>
        <v>1250.9000000000001</v>
      </c>
      <c r="P65" s="26">
        <f t="shared" si="6"/>
        <v>438.70000000000005</v>
      </c>
      <c r="Q65" s="27">
        <f t="shared" si="7"/>
        <v>1689.6000000000001</v>
      </c>
      <c r="R65" s="30">
        <f t="shared" si="8"/>
        <v>6561.3</v>
      </c>
      <c r="S65" s="22">
        <v>113</v>
      </c>
    </row>
    <row r="66" spans="1:19" x14ac:dyDescent="0.25">
      <c r="A66" s="18"/>
      <c r="F66" s="14"/>
    </row>
    <row r="69" spans="1:19" x14ac:dyDescent="0.25">
      <c r="D69" s="13"/>
      <c r="F69" s="19"/>
    </row>
  </sheetData>
  <mergeCells count="19">
    <mergeCell ref="N13:N14"/>
    <mergeCell ref="O13:O14"/>
    <mergeCell ref="P13:P14"/>
    <mergeCell ref="A7:U7"/>
    <mergeCell ref="A8:U8"/>
    <mergeCell ref="Q13:Q14"/>
    <mergeCell ref="A9:S9"/>
    <mergeCell ref="A12:A14"/>
    <mergeCell ref="B12:B14"/>
    <mergeCell ref="F12:F14"/>
    <mergeCell ref="G12:G14"/>
    <mergeCell ref="H12:H14"/>
    <mergeCell ref="I12:O12"/>
    <mergeCell ref="P12:Q12"/>
    <mergeCell ref="R12:R14"/>
    <mergeCell ref="S12:S14"/>
    <mergeCell ref="I13:J13"/>
    <mergeCell ref="K13:K14"/>
    <mergeCell ref="L13:M1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Jimenez</dc:creator>
  <cp:lastModifiedBy>Usuário do Windows</cp:lastModifiedBy>
  <dcterms:created xsi:type="dcterms:W3CDTF">2017-06-21T13:45:40Z</dcterms:created>
  <dcterms:modified xsi:type="dcterms:W3CDTF">2017-10-17T16:32:16Z</dcterms:modified>
</cp:coreProperties>
</file>